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608"/>
  <workbookPr dateCompatibility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project.net/Shared drives/Databases Team/Databases on File by Profile/Climate Disinformation Database/Orgs/A/American Institute for Economic Research/"/>
    </mc:Choice>
  </mc:AlternateContent>
  <xr:revisionPtr revIDLastSave="0" documentId="13_ncr:9_{F022C228-3BE6-E14B-AAE2-2A4C8278F817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Data" sheetId="3" r:id="rId1"/>
    <sheet name="Bastiat Society Funding" sheetId="1" r:id="rId2"/>
    <sheet name="Other" sheetId="2" r:id="rId3"/>
    <sheet name="Resources" sheetId="4" r:id="rId4"/>
  </sheets>
  <definedNames>
    <definedName name="_xlnm._FilterDatabase" localSheetId="2" hidden="1">Other!$A$1:$H$12</definedName>
  </definedNames>
  <calcPr calcId="191029"/>
  <pivotCaches>
    <pivotCache cacheId="3" r:id="rId5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R24" i="3" l="1"/>
  <c r="R25" i="3"/>
  <c r="R26" i="3"/>
  <c r="R27" i="3"/>
  <c r="R28" i="3"/>
  <c r="R29" i="3"/>
  <c r="R30" i="3"/>
  <c r="R31" i="3"/>
  <c r="R32" i="3"/>
  <c r="R22" i="3"/>
  <c r="R23" i="3"/>
  <c r="B69" i="1"/>
  <c r="B68" i="1"/>
  <c r="B67" i="1"/>
  <c r="B66" i="1"/>
  <c r="B65" i="1"/>
  <c r="B64" i="1"/>
  <c r="B63" i="1"/>
  <c r="B62" i="1"/>
  <c r="B61" i="1"/>
  <c r="B60" i="1"/>
  <c r="B2" i="2"/>
  <c r="B3" i="2"/>
  <c r="B4" i="2"/>
  <c r="B5" i="2"/>
  <c r="B6" i="2"/>
  <c r="B7" i="2"/>
  <c r="B8" i="2"/>
  <c r="B9" i="2"/>
  <c r="B10" i="2"/>
  <c r="B11" i="2"/>
  <c r="B12" i="2"/>
  <c r="B59" i="1"/>
  <c r="B58" i="1"/>
  <c r="B57" i="1"/>
  <c r="B56" i="1"/>
  <c r="B55" i="1"/>
  <c r="B54" i="1"/>
  <c r="B53" i="1"/>
  <c r="B52" i="1"/>
  <c r="B51" i="1"/>
  <c r="R20" i="3"/>
  <c r="R21" i="3"/>
  <c r="R8" i="3"/>
  <c r="R9" i="3"/>
  <c r="R10" i="3"/>
  <c r="R11" i="3"/>
  <c r="R12" i="3"/>
  <c r="R13" i="3"/>
  <c r="R14" i="3"/>
  <c r="R15" i="3"/>
  <c r="R16" i="3"/>
  <c r="R17" i="3"/>
  <c r="R18" i="3"/>
  <c r="R19" i="3"/>
  <c r="R7" i="3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2" i="1"/>
</calcChain>
</file>

<file path=xl/sharedStrings.xml><?xml version="1.0" encoding="utf-8"?>
<sst xmlns="http://purl.oclc.org/ooxml/spreadsheetml/main" count="400" uniqueCount="94">
  <si>
    <t>donor_name</t>
  </si>
  <si>
    <t>recipient_name</t>
  </si>
  <si>
    <t>contribution</t>
  </si>
  <si>
    <t>year</t>
  </si>
  <si>
    <t>Charles G. Koch Charitable Foundation</t>
  </si>
  <si>
    <t>Bastiat Society</t>
  </si>
  <si>
    <t>Atlas Economic Research Foundation</t>
  </si>
  <si>
    <t>data_source</t>
  </si>
  <si>
    <t>transaction_id</t>
  </si>
  <si>
    <t>verified</t>
  </si>
  <si>
    <t>notes</t>
  </si>
  <si>
    <t>CT2020</t>
  </si>
  <si>
    <t>added</t>
  </si>
  <si>
    <t>Donors Capital Fund</t>
  </si>
  <si>
    <t>JP Humphreys Foundation</t>
  </si>
  <si>
    <t>08/01 2013 to 12/31 2013 990</t>
  </si>
  <si>
    <t>08/01/2012 to 07/31/2013</t>
  </si>
  <si>
    <t>John William Pope Foundation</t>
  </si>
  <si>
    <t>Lowndes Foundation</t>
  </si>
  <si>
    <t>Pierre F and Enid Goodrich Foundation</t>
  </si>
  <si>
    <t>Richard Seth Staley Educational Foundation</t>
  </si>
  <si>
    <t>Annual Report</t>
  </si>
  <si>
    <t>Sarah Scaife Foundation</t>
  </si>
  <si>
    <t>The Roe Foundation</t>
  </si>
  <si>
    <t>Woodford Foundation for Limited Government</t>
  </si>
  <si>
    <t>Eleutheria Institute</t>
  </si>
  <si>
    <t>Liquidation, assets went to Bastiat</t>
  </si>
  <si>
    <t>Krieble Foundation</t>
  </si>
  <si>
    <t>Richard E Fox Charitable Foundation</t>
  </si>
  <si>
    <t>Listed under "Other Expenses Schedule." Woodford Foundation for Limited Government is a chapter of Bastiat Society https://www.woodfordfoundation.org/bastiat-society</t>
  </si>
  <si>
    <t>Grand Total</t>
  </si>
  <si>
    <t>Sum of contribution</t>
  </si>
  <si>
    <t>Year</t>
  </si>
  <si>
    <t>Donor</t>
  </si>
  <si>
    <t>Resource URL</t>
  </si>
  <si>
    <t>https://www.sourcewatch.org/index.php/John_William_Pope_Foundation</t>
  </si>
  <si>
    <t>https://www.sourcewatch.org/index.php/Lowndes_Foundation</t>
  </si>
  <si>
    <t>https://www.sourcewatch.org/index.php/Roe_Foundation</t>
  </si>
  <si>
    <t>Charles Koch Foundation</t>
  </si>
  <si>
    <t>https://projects.propublica.org/nonprofits/organizations/486115213/201403169349100810/IRS990PF</t>
  </si>
  <si>
    <t>Garvey Kansas Foundation</t>
  </si>
  <si>
    <t>https://projects.propublica.org/nonprofits/organizations/486115213/201533179349102098/IRS990PF</t>
  </si>
  <si>
    <t>https://projects.propublica.org/nonprofits/organizations/486115213/201632259349100308/IRS990PF</t>
  </si>
  <si>
    <t>https://projects.propublica.org/nonprofits/organizations/472492240/201730909349100123/IRS990PF</t>
  </si>
  <si>
    <t>Bartley J Madden Foundation</t>
  </si>
  <si>
    <t>https://projects.propublica.org/nonprofits/organizations/486115213/201723199349101707/IRS990PF</t>
  </si>
  <si>
    <t>https://projects.propublica.org/nonprofits/organizations/474036995/201802989349100705/IRS990PF</t>
  </si>
  <si>
    <t>Mike And Lanny Garvey Charitable Trust</t>
  </si>
  <si>
    <t>https://projects.propublica.org/nonprofits/organizations/480918408/201823199349104557/ExpenditureResponsibilityStmt</t>
  </si>
  <si>
    <t>https://projects.propublica.org/nonprofits/organizations/486115213/201823129349101152/IRS990PF</t>
  </si>
  <si>
    <t>https://projects.propublica.org/nonprofits/organizations/486115213/201911819349100301/IRS990PF</t>
  </si>
  <si>
    <t>https://projects.propublica.org/nonprofits/organizations/846282092/202041929349101319/OtherExpensesSchedule</t>
  </si>
  <si>
    <t>https://projects.propublica.org/nonprofits/organizations/486115213/202013219349100401/IRS990PF</t>
  </si>
  <si>
    <t>https://projects.propublica.org/nonprofits/organizations/846282092/202110959349100436/OtherExpensesSchedule</t>
  </si>
  <si>
    <t>https://projects.propublica.org/nonprofits/organizations/486115213/202143179349101124/IRS990PF</t>
  </si>
  <si>
    <t>https://projects.propublica.org/nonprofits/organizations/846282092/202201089349101115/OtherExpensesSchedule</t>
  </si>
  <si>
    <t>https://projects.propublica.org/nonprofits/organizations/486115213/202223199349105002/IRS990PF</t>
  </si>
  <si>
    <t>https://projects.propublica.org/nonprofits/organizations/953532336/202300739349101205/IRS990PF</t>
  </si>
  <si>
    <t>https://projects.propublica.org/nonprofits/organizations/846282092/202302799349100910/OtherExpensesSchedule</t>
  </si>
  <si>
    <t>https://projects.propublica.org/nonprofits/organizations/953532336/202312239349100001/IRS990PF</t>
  </si>
  <si>
    <t>https://projects.propublica.org/nonprofits/organizations/486115213/202303199349102425/IRS990PF</t>
  </si>
  <si>
    <t>https://projects.propublica.org/nonprofits/organizations/846282092/202401309349102390/OtherExpensesSchedule</t>
  </si>
  <si>
    <t>https://projects.propublica.org/nonprofits/organizations/486115213/202423179349103262/IRS990PF</t>
  </si>
  <si>
    <t>new_2025</t>
  </si>
  <si>
    <t>Y</t>
  </si>
  <si>
    <t>https://www.desmog.com/atlas-economic-research-foundation</t>
  </si>
  <si>
    <t>https://www.desmog.com/koch-family-foundations</t>
  </si>
  <si>
    <t>https://www.desmog.com/donors-capital-fund</t>
  </si>
  <si>
    <t>https://www.desmog.com/scaife-family-foundations</t>
  </si>
  <si>
    <t>wichita</t>
  </si>
  <si>
    <t>Bastiat Society of Wichita</t>
  </si>
  <si>
    <t>https://projects.propublica.org/nonprofits/organizations/201599637/201841419349100519/IRS990ScheduleB</t>
  </si>
  <si>
    <t>John Locke Foundation</t>
  </si>
  <si>
    <t>Schedule B</t>
  </si>
  <si>
    <t>Chris Rufer</t>
  </si>
  <si>
    <t>https://projects.propublica.org/nonprofits/organizations/201599637/201541349349102884/IRS990ScheduleB</t>
  </si>
  <si>
    <t>Ben Rast</t>
  </si>
  <si>
    <t>https://projects.propublica.org/nonprofits/organizations/201599637/201741809349100009/IRS990ScheduleB</t>
  </si>
  <si>
    <t>https://projects.propublica.org/nonprofits/organizations/201599637/201601339349102895/IRS990ScheduleB</t>
  </si>
  <si>
    <t>Foundation for Harmony Prosperity</t>
  </si>
  <si>
    <t>https://projects.propublica.org/nonprofits/organizations/201599637/201443159349100229/IRS990ScheduleB</t>
  </si>
  <si>
    <t>Atlas reports $10,000 donation in Schedule I, Bastiat reports $5,000 in Schedule B</t>
  </si>
  <si>
    <t>Howie Rich</t>
  </si>
  <si>
    <t>Woodford reports $7,500 donation in 990PF, Bastiat reports $7,750 in Schedule B</t>
  </si>
  <si>
    <t>Walter Lecroy</t>
  </si>
  <si>
    <t>https://projects.propublica.org/nonprofits/display_990/201599637/2007_12_PF%2F20-1599637_990PF_200612</t>
  </si>
  <si>
    <t>https://projects.propublica.org/nonprofits/display_990/201599637/2005_12_PF%2F20-1599637_990PF_200412</t>
  </si>
  <si>
    <t>Kent LeCroy</t>
  </si>
  <si>
    <t>Al Michalowski</t>
  </si>
  <si>
    <t>June Arunga</t>
  </si>
  <si>
    <t>https://www.desmog.com/john-locke-foundation/</t>
  </si>
  <si>
    <t>Bastiat Society Funding</t>
  </si>
  <si>
    <t xml:space="preserve">Data Retrieved </t>
  </si>
  <si>
    <t>https://www.desmog.com/american-institute-economic-research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</si>
</sst>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165" fontId="16" fillId="0" borderId="0" xfId="0" applyNumberFormat="1" applyFont="1"/>
    <xf numFmtId="165" fontId="0" fillId="0" borderId="0" xfId="0" applyNumberFormat="1"/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165" fontId="0" fillId="0" borderId="0" xfId="42" applyNumberFormat="1" applyFont="1"/>
    <xf numFmtId="165" fontId="19" fillId="0" borderId="0" xfId="42" applyNumberFormat="1" applyFont="1"/>
    <xf numFmtId="17" fontId="0" fillId="0" borderId="0" xfId="0" applyNumberFormat="1"/>
    <xf numFmtId="0" fontId="20" fillId="0" borderId="0" xfId="43"/>
    <xf numFmtId="0" fontId="21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&quot;$&quot;#,##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pivotCacheDefinition" Target="pivotCache/pivotCacheDefinition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Work" refreshedDateIso="2025-06-10T16:25:10.73999998625368125" createdVersion="8" refreshedVersion="8" minRefreshableVersion="3" recordCount="68" xr:uid="{698EB9A3-6E8D-49FF-9807-8ED3B3023A4F}">
  <cacheSource type="worksheet">
    <worksheetSource name="Table1"/>
  </cacheSource>
  <cacheFields count="10">
    <cacheField name="data_source" numFmtId="0">
      <sharedItems containsMixedTypes="1" containsNumber="1" containsInteger="1" minValue="990" maxValue="990"/>
    </cacheField>
    <cacheField name="transaction_id" numFmtId="0">
      <sharedItems/>
    </cacheField>
    <cacheField name="donor_name" numFmtId="0">
      <sharedItems count="25">
        <s v="Atlas Economic Research Foundation"/>
        <s v="Charles Koch Foundation"/>
        <s v="Donors Capital Fund"/>
        <s v="JP Humphreys Foundation"/>
        <s v="John William Pope Foundation"/>
        <s v="Lowndes Foundation"/>
        <s v="Pierre F and Enid Goodrich Foundation"/>
        <s v="Richard Seth Staley Educational Foundation"/>
        <s v="Sarah Scaife Foundation"/>
        <s v="The Roe Foundation"/>
        <s v="Woodford Foundation for Limited Government"/>
        <s v="Krieble Foundation"/>
        <s v="Richard E Fox Charitable Foundation"/>
        <s v="Garvey Kansas Foundation"/>
        <s v="Bartley J Madden Foundation"/>
        <s v="Mike And Lanny Garvey Charitable Trust"/>
        <s v="John Locke Foundation"/>
        <s v="Chris Rufer"/>
        <s v="Foundation for Harmony Prosperity"/>
        <s v="Ben Rast"/>
        <s v="Howie Rich"/>
        <s v="Walter Lecroy"/>
        <s v="Kent LeCroy"/>
        <s v="Al Michalowski"/>
        <s v="June Arunga"/>
      </sharedItems>
    </cacheField>
    <cacheField name="recipient_name" numFmtId="0">
      <sharedItems/>
    </cacheField>
    <cacheField name="contribution" numFmtId="165">
      <sharedItems containsSemiMixedTypes="0" containsString="0" containsNumber="1" containsInteger="1" minValue="40" maxValue="40000"/>
    </cacheField>
    <cacheField name="year" numFmtId="0">
      <sharedItems containsSemiMixedTypes="0" containsString="0" containsNumber="1" containsInteger="1" minValue="2004" maxValue="2023" count="15">
        <n v="2013"/>
        <n v="2012"/>
        <n v="2011"/>
        <n v="2016"/>
        <n v="2015"/>
        <n v="2017"/>
        <n v="2014"/>
        <n v="2018"/>
        <n v="2019"/>
        <n v="2020"/>
        <n v="2021"/>
        <n v="2022"/>
        <n v="2023"/>
        <n v="2006"/>
        <n v="2004"/>
      </sharedItems>
    </cacheField>
    <cacheField name="verified" numFmtId="0">
      <sharedItems containsBlank="1"/>
    </cacheField>
    <cacheField name="notes" numFmtId="0">
      <sharedItems containsBlank="1"/>
    </cacheField>
    <cacheField name="new_2025" numFmtId="0">
      <sharedItems containsBlank="1"/>
    </cacheField>
    <cacheField name="orig" numFmtId="0">
      <sharedItems containsSemiMixedTypes="0" containsString="0" containsNumber="1" containsInteger="1" minValue="1" maxValue="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68">
  <r>
    <s v="CT2020"/>
    <s v="Atlas Economic Research Foundation_201310000"/>
    <x v="0"/>
    <s v="Bastiat Society"/>
    <n v="10000"/>
    <x v="0"/>
    <m/>
    <m/>
    <m/>
    <n v="1"/>
  </r>
  <r>
    <s v="CT2020"/>
    <s v="Atlas Economic Research Foundation_20129000"/>
    <x v="0"/>
    <s v="Bastiat Society"/>
    <n v="9000"/>
    <x v="1"/>
    <s v="verified"/>
    <m/>
    <m/>
    <n v="2"/>
  </r>
  <r>
    <s v="CT2020"/>
    <s v="Atlas Economic Research Foundation_201115000"/>
    <x v="0"/>
    <s v="Bastiat Society"/>
    <n v="15000"/>
    <x v="2"/>
    <m/>
    <m/>
    <m/>
    <n v="3"/>
  </r>
  <r>
    <n v="990"/>
    <s v="Charles Koch Foundation_201623000"/>
    <x v="1"/>
    <s v="Bastiat Society"/>
    <n v="23000"/>
    <x v="3"/>
    <s v="added"/>
    <m/>
    <m/>
    <n v="4"/>
  </r>
  <r>
    <n v="990"/>
    <s v="Charles Koch Foundation_201520000"/>
    <x v="1"/>
    <s v="Bastiat Society"/>
    <n v="20000"/>
    <x v="4"/>
    <s v="added"/>
    <m/>
    <m/>
    <n v="5"/>
  </r>
  <r>
    <s v="CT2020"/>
    <s v="Charles Koch Foundation_201310000"/>
    <x v="1"/>
    <s v="Bastiat Society"/>
    <n v="10000"/>
    <x v="0"/>
    <s v="verified"/>
    <m/>
    <m/>
    <n v="6"/>
  </r>
  <r>
    <s v="CT2020"/>
    <s v="Charles Koch Foundation_20128000"/>
    <x v="1"/>
    <s v="Bastiat Society"/>
    <n v="8000"/>
    <x v="1"/>
    <s v="verified"/>
    <m/>
    <m/>
    <n v="7"/>
  </r>
  <r>
    <n v="990"/>
    <s v="Donors Capital Fund_20162000"/>
    <x v="2"/>
    <s v="Bastiat Society"/>
    <n v="2000"/>
    <x v="3"/>
    <s v="added"/>
    <m/>
    <m/>
    <n v="8"/>
  </r>
  <r>
    <n v="990"/>
    <s v="JP Humphreys Foundation_201710000"/>
    <x v="3"/>
    <s v="Bastiat Society"/>
    <n v="10000"/>
    <x v="5"/>
    <s v="added"/>
    <m/>
    <m/>
    <n v="9"/>
  </r>
  <r>
    <n v="990"/>
    <s v="JP Humphreys Foundation_201610000"/>
    <x v="3"/>
    <s v="Bastiat Society"/>
    <n v="10000"/>
    <x v="3"/>
    <s v="added"/>
    <m/>
    <m/>
    <n v="10"/>
  </r>
  <r>
    <n v="990"/>
    <s v="JP Humphreys Foundation_201525000"/>
    <x v="3"/>
    <s v="Bastiat Society"/>
    <n v="25000"/>
    <x v="4"/>
    <s v="added"/>
    <m/>
    <m/>
    <n v="11"/>
  </r>
  <r>
    <n v="990"/>
    <s v="JP Humphreys Foundation_201425000"/>
    <x v="3"/>
    <s v="Bastiat Society"/>
    <n v="25000"/>
    <x v="6"/>
    <s v="added"/>
    <m/>
    <m/>
    <n v="12"/>
  </r>
  <r>
    <n v="990"/>
    <s v="JP Humphreys Foundation_201315000"/>
    <x v="3"/>
    <s v="Bastiat Society"/>
    <n v="15000"/>
    <x v="0"/>
    <s v="added"/>
    <s v="08/01 2013 to 12/31 2013 990"/>
    <m/>
    <n v="13"/>
  </r>
  <r>
    <n v="990"/>
    <s v="JP Humphreys Foundation_201210000"/>
    <x v="3"/>
    <s v="Bastiat Society"/>
    <n v="10000"/>
    <x v="1"/>
    <s v="added"/>
    <s v="08/01/2012 to 07/31/2013"/>
    <m/>
    <n v="14"/>
  </r>
  <r>
    <n v="990"/>
    <s v="John William Pope Foundation_201714000"/>
    <x v="4"/>
    <s v="Bastiat Society"/>
    <n v="14000"/>
    <x v="5"/>
    <s v="added"/>
    <m/>
    <m/>
    <n v="15"/>
  </r>
  <r>
    <n v="990"/>
    <s v="Lowndes Foundation_201510000"/>
    <x v="5"/>
    <s v="Bastiat Society"/>
    <n v="10000"/>
    <x v="4"/>
    <s v="added"/>
    <m/>
    <m/>
    <n v="16"/>
  </r>
  <r>
    <n v="990"/>
    <s v="Pierre F and Enid Goodrich Foundation_201425000"/>
    <x v="6"/>
    <s v="Bastiat Society"/>
    <n v="25000"/>
    <x v="6"/>
    <s v="added"/>
    <m/>
    <m/>
    <n v="17"/>
  </r>
  <r>
    <n v="990"/>
    <s v="Pierre F and Enid Goodrich Foundation_201525000"/>
    <x v="6"/>
    <s v="Bastiat Society"/>
    <n v="25000"/>
    <x v="4"/>
    <s v="added"/>
    <m/>
    <m/>
    <n v="18"/>
  </r>
  <r>
    <n v="990"/>
    <s v="Pierre F and Enid Goodrich Foundation_201625000"/>
    <x v="6"/>
    <s v="Bastiat Society"/>
    <n v="25000"/>
    <x v="3"/>
    <s v="added"/>
    <m/>
    <m/>
    <n v="19"/>
  </r>
  <r>
    <n v="990"/>
    <s v="Pierre F and Enid Goodrich Foundation_201725000"/>
    <x v="6"/>
    <s v="Bastiat Society"/>
    <n v="25000"/>
    <x v="5"/>
    <s v="added"/>
    <m/>
    <m/>
    <n v="20"/>
  </r>
  <r>
    <n v="990"/>
    <s v="Richard Seth Staley Educational Foundation_2018100"/>
    <x v="7"/>
    <s v="Bastiat Society"/>
    <n v="100"/>
    <x v="7"/>
    <s v="added"/>
    <m/>
    <m/>
    <n v="21"/>
  </r>
  <r>
    <s v="Annual Report"/>
    <s v="Sarah Scaife Foundation_201635000"/>
    <x v="8"/>
    <s v="Bastiat Society"/>
    <n v="35000"/>
    <x v="3"/>
    <s v="added"/>
    <m/>
    <m/>
    <n v="22"/>
  </r>
  <r>
    <n v="990"/>
    <s v="The Roe Foundation_20151000"/>
    <x v="9"/>
    <s v="Bastiat Society"/>
    <n v="1000"/>
    <x v="4"/>
    <s v="added"/>
    <m/>
    <m/>
    <n v="23"/>
  </r>
  <r>
    <n v="990"/>
    <s v="Woodford Foundation for Limited Government_20116000"/>
    <x v="10"/>
    <s v="Bastiat Society"/>
    <n v="6000"/>
    <x v="2"/>
    <s v="added"/>
    <m/>
    <m/>
    <n v="24"/>
  </r>
  <r>
    <n v="990"/>
    <s v="Woodford Foundation for Limited Government_201720000"/>
    <x v="10"/>
    <s v="Bastiat Society"/>
    <n v="20000"/>
    <x v="5"/>
    <s v="added"/>
    <m/>
    <m/>
    <n v="25"/>
  </r>
  <r>
    <n v="990"/>
    <s v="Woodford Foundation for Limited Government_201610000"/>
    <x v="10"/>
    <s v="Bastiat Society"/>
    <n v="10000"/>
    <x v="3"/>
    <s v="added"/>
    <m/>
    <m/>
    <n v="26"/>
  </r>
  <r>
    <n v="990"/>
    <s v="Woodford Foundation for Limited Government_201510000"/>
    <x v="10"/>
    <s v="Bastiat Society"/>
    <n v="10000"/>
    <x v="4"/>
    <s v="added"/>
    <m/>
    <m/>
    <n v="27"/>
  </r>
  <r>
    <n v="990"/>
    <s v="Woodford Foundation for Limited Government_201410000"/>
    <x v="10"/>
    <s v="Bastiat Society"/>
    <n v="10000"/>
    <x v="6"/>
    <s v="added"/>
    <m/>
    <m/>
    <n v="28"/>
  </r>
  <r>
    <n v="990"/>
    <s v="Woodford Foundation for Limited Government_20137500"/>
    <x v="10"/>
    <s v="Bastiat Society"/>
    <n v="7500"/>
    <x v="0"/>
    <s v="added"/>
    <m/>
    <m/>
    <n v="29"/>
  </r>
  <r>
    <n v="990"/>
    <s v="Woodford Foundation for Limited Government_20126000"/>
    <x v="10"/>
    <s v="Bastiat Society"/>
    <n v="6000"/>
    <x v="1"/>
    <s v="added"/>
    <m/>
    <m/>
    <n v="30"/>
  </r>
  <r>
    <n v="990"/>
    <s v="Krieble Foundation_20125000"/>
    <x v="11"/>
    <s v="Bastiat Society"/>
    <n v="5000"/>
    <x v="1"/>
    <s v="added"/>
    <m/>
    <m/>
    <n v="31"/>
  </r>
  <r>
    <n v="990"/>
    <s v="Krieble Foundation_20135000"/>
    <x v="11"/>
    <s v="Bastiat Society"/>
    <n v="5000"/>
    <x v="0"/>
    <s v="added"/>
    <m/>
    <m/>
    <n v="32"/>
  </r>
  <r>
    <n v="990"/>
    <s v="Krieble Foundation_201410000"/>
    <x v="11"/>
    <s v="Bastiat Society"/>
    <n v="10000"/>
    <x v="6"/>
    <s v="added"/>
    <m/>
    <m/>
    <n v="33"/>
  </r>
  <r>
    <n v="990"/>
    <s v="Richard E Fox Charitable Foundation_201410000"/>
    <x v="12"/>
    <s v="Bastiat Society"/>
    <n v="10000"/>
    <x v="6"/>
    <s v="added"/>
    <m/>
    <m/>
    <n v="34"/>
  </r>
  <r>
    <s v="https://projects.propublica.org/nonprofits/organizations/486115213/201403169349100810/IRS990PF"/>
    <s v="Garvey Kansas Foundation_2013250"/>
    <x v="13"/>
    <s v="Bastiat Society of Wichita"/>
    <n v="250"/>
    <x v="0"/>
    <m/>
    <s v="wichita"/>
    <s v="Y"/>
    <n v="35"/>
  </r>
  <r>
    <s v="https://projects.propublica.org/nonprofits/organizations/486115213/201533179349102098/IRS990PF"/>
    <s v="Garvey Kansas Foundation_2014250"/>
    <x v="13"/>
    <s v="Bastiat Society of Wichita"/>
    <n v="250"/>
    <x v="6"/>
    <m/>
    <s v="wichita"/>
    <s v="Y"/>
    <n v="36"/>
  </r>
  <r>
    <s v="https://projects.propublica.org/nonprofits/organizations/486115213/201632259349100308/IRS990PF"/>
    <s v="Garvey Kansas Foundation_2015250"/>
    <x v="13"/>
    <s v="Bastiat Society of Wichita"/>
    <n v="250"/>
    <x v="4"/>
    <m/>
    <s v="wichita"/>
    <s v="Y"/>
    <n v="37"/>
  </r>
  <r>
    <s v="https://projects.propublica.org/nonprofits/organizations/472492240/201730909349100123/IRS990PF"/>
    <s v="Bartley J Madden Foundation_201625000"/>
    <x v="14"/>
    <s v="Bastiat Society"/>
    <n v="25000"/>
    <x v="3"/>
    <m/>
    <m/>
    <s v="Y"/>
    <n v="38"/>
  </r>
  <r>
    <s v="https://projects.propublica.org/nonprofits/organizations/486115213/201723199349101707/IRS990PF"/>
    <s v="Garvey Kansas Foundation_2016250"/>
    <x v="13"/>
    <s v="Bastiat Society of Wichita"/>
    <n v="250"/>
    <x v="3"/>
    <m/>
    <s v="wichita"/>
    <s v="Y"/>
    <n v="39"/>
  </r>
  <r>
    <s v="https://projects.propublica.org/nonprofits/organizations/474036995/201802989349100705/IRS990PF"/>
    <s v="Mike And Lanny Garvey Charitable Trust_201775"/>
    <x v="15"/>
    <s v="Bastiat Society of Wichita"/>
    <n v="75"/>
    <x v="5"/>
    <m/>
    <s v="wichita"/>
    <s v="Y"/>
    <n v="40"/>
  </r>
  <r>
    <s v="https://projects.propublica.org/nonprofits/organizations/486115213/201823129349101152/IRS990PF"/>
    <s v="Garvey Kansas Foundation_2017250"/>
    <x v="13"/>
    <s v="Bastiat Society of Wichita"/>
    <n v="250"/>
    <x v="5"/>
    <m/>
    <s v="wichita"/>
    <s v="Y"/>
    <n v="41"/>
  </r>
  <r>
    <s v="https://projects.propublica.org/nonprofits/organizations/486115213/201911819349100301/IRS990PF"/>
    <s v="Garvey Kansas Foundation_2018250"/>
    <x v="13"/>
    <s v="Bastiat Society of Wichita"/>
    <n v="250"/>
    <x v="7"/>
    <m/>
    <s v="wichita"/>
    <s v="Y"/>
    <n v="42"/>
  </r>
  <r>
    <s v="https://projects.propublica.org/nonprofits/organizations/486115213/202013219349100401/IRS990PF"/>
    <s v="Garvey Kansas Foundation_2019250"/>
    <x v="13"/>
    <s v="Bastiat Society of Wichita"/>
    <n v="250"/>
    <x v="8"/>
    <m/>
    <s v="wichita"/>
    <s v="Y"/>
    <n v="43"/>
  </r>
  <r>
    <s v="https://projects.propublica.org/nonprofits/organizations/486115213/202143179349101124/IRS990PF"/>
    <s v="Garvey Kansas Foundation_2020250"/>
    <x v="13"/>
    <s v="Bastiat Society of Wichita"/>
    <n v="250"/>
    <x v="9"/>
    <m/>
    <s v="wichita"/>
    <s v="Y"/>
    <n v="44"/>
  </r>
  <r>
    <s v="https://projects.propublica.org/nonprofits/organizations/486115213/202223199349105002/IRS990PF"/>
    <s v="Garvey Kansas Foundation_2021250"/>
    <x v="13"/>
    <s v="Bastiat Society of Wichita"/>
    <n v="250"/>
    <x v="10"/>
    <m/>
    <s v="wichita"/>
    <s v="Y"/>
    <n v="45"/>
  </r>
  <r>
    <s v="https://projects.propublica.org/nonprofits/organizations/953532336/202300739349101205/IRS990PF"/>
    <s v="Richard Seth Staley Educational Foundation_20211500"/>
    <x v="7"/>
    <s v="Bastiat Society"/>
    <n v="1500"/>
    <x v="10"/>
    <m/>
    <m/>
    <s v="Y"/>
    <n v="46"/>
  </r>
  <r>
    <s v="https://projects.propublica.org/nonprofits/organizations/953532336/202312239349100001/IRS990PF"/>
    <s v="Richard Seth Staley Educational Foundation_20221500"/>
    <x v="7"/>
    <s v="Bastiat Society"/>
    <n v="1500"/>
    <x v="11"/>
    <m/>
    <m/>
    <s v="Y"/>
    <n v="47"/>
  </r>
  <r>
    <s v="https://projects.propublica.org/nonprofits/organizations/486115213/202303199349102425/IRS990PF"/>
    <s v="Garvey Kansas Foundation_2022250"/>
    <x v="13"/>
    <s v="Bastiat Society of Wichita"/>
    <n v="250"/>
    <x v="11"/>
    <m/>
    <s v="wichita"/>
    <s v="Y"/>
    <n v="48"/>
  </r>
  <r>
    <s v="https://projects.propublica.org/nonprofits/organizations/486115213/202423179349103262/IRS990PF"/>
    <s v="Garvey Kansas Foundation_2023250"/>
    <x v="13"/>
    <s v="Bastiat Society of Wichita"/>
    <n v="250"/>
    <x v="12"/>
    <m/>
    <s v="wichita"/>
    <s v="Y"/>
    <n v="49"/>
  </r>
  <r>
    <s v="https://projects.propublica.org/nonprofits/organizations/201599637/201841419349100519/IRS990ScheduleB"/>
    <s v="John Locke Foundation_201715000"/>
    <x v="16"/>
    <s v="Bastiat Society"/>
    <n v="15000"/>
    <x v="5"/>
    <m/>
    <s v="Schedule B"/>
    <s v="Y"/>
    <n v="50"/>
  </r>
  <r>
    <s v="https://projects.propublica.org/nonprofits/organizations/201599637/201741809349100009/IRS990ScheduleB"/>
    <s v="Atlas Economic Research Foundation_201610000"/>
    <x v="0"/>
    <s v="Bastiat Society"/>
    <n v="10000"/>
    <x v="3"/>
    <m/>
    <s v="Schedule B"/>
    <s v="Y"/>
    <n v="51"/>
  </r>
  <r>
    <s v="https://projects.propublica.org/nonprofits/organizations/201599637/201741809349100009/IRS990ScheduleB"/>
    <s v="Chris Rufer_201610000"/>
    <x v="17"/>
    <s v="Bastiat Society"/>
    <n v="10000"/>
    <x v="3"/>
    <m/>
    <s v="Schedule B"/>
    <s v="Y"/>
    <n v="52"/>
  </r>
  <r>
    <s v="https://projects.propublica.org/nonprofits/organizations/201599637/201601339349102895/IRS990ScheduleB"/>
    <s v="Chris Rufer_201515000"/>
    <x v="17"/>
    <s v="Bastiat Society"/>
    <n v="15000"/>
    <x v="4"/>
    <m/>
    <s v="Schedule B"/>
    <s v="Y"/>
    <n v="53"/>
  </r>
  <r>
    <s v="https://projects.propublica.org/nonprofits/organizations/201599637/201541349349102884/IRS990ScheduleB"/>
    <s v="Chris Rufer_201410000"/>
    <x v="17"/>
    <s v="Bastiat Society"/>
    <n v="10000"/>
    <x v="6"/>
    <m/>
    <s v="Schedule B"/>
    <s v="Y"/>
    <n v="54"/>
  </r>
  <r>
    <s v="https://projects.propublica.org/nonprofits/organizations/201599637/201541349349102884/IRS990ScheduleB"/>
    <s v="Foundation for Harmony Prosperity_201414000"/>
    <x v="18"/>
    <s v="Bastiat Society"/>
    <n v="14000"/>
    <x v="6"/>
    <m/>
    <s v="Schedule B"/>
    <s v="Y"/>
    <n v="55"/>
  </r>
  <r>
    <s v="https://projects.propublica.org/nonprofits/organizations/201599637/201541349349102884/IRS990ScheduleB"/>
    <s v="Ben Rast_20145000"/>
    <x v="19"/>
    <s v="Bastiat Society"/>
    <n v="5000"/>
    <x v="6"/>
    <m/>
    <s v="Schedule B"/>
    <s v="Y"/>
    <n v="56"/>
  </r>
  <r>
    <s v="https://projects.propublica.org/nonprofits/organizations/201599637/201443159349100229/IRS990ScheduleB"/>
    <s v="Chris Rufer_201340000"/>
    <x v="17"/>
    <s v="Bastiat Society"/>
    <n v="40000"/>
    <x v="0"/>
    <m/>
    <s v="Schedule B"/>
    <s v="Y"/>
    <n v="57"/>
  </r>
  <r>
    <s v="https://projects.propublica.org/nonprofits/organizations/201599637/201443159349100229/IRS990ScheduleB"/>
    <s v="Howie Rich_20135000"/>
    <x v="20"/>
    <s v="Bastiat Society"/>
    <n v="5000"/>
    <x v="0"/>
    <m/>
    <s v="Schedule B"/>
    <s v="Y"/>
    <n v="58"/>
  </r>
  <r>
    <s v="https://projects.propublica.org/nonprofits/organizations/201599637/201443159349100229/IRS990ScheduleB"/>
    <s v="Walter Lecroy_20136800"/>
    <x v="21"/>
    <s v="Bastiat Society"/>
    <n v="6800"/>
    <x v="0"/>
    <m/>
    <s v="Schedule B"/>
    <s v="Y"/>
    <n v="59"/>
  </r>
  <r>
    <s v="https://projects.propublica.org/nonprofits/organizations/201599637/201443159349100229/IRS990ScheduleB"/>
    <s v="Ben Rast_20136000"/>
    <x v="19"/>
    <s v="Bastiat Society"/>
    <n v="6000"/>
    <x v="0"/>
    <m/>
    <s v="Schedule B"/>
    <s v="Y"/>
    <n v="60"/>
  </r>
  <r>
    <s v="https://projects.propublica.org/nonprofits/display_990/201599637/2007_12_PF%2F20-1599637_990PF_200612"/>
    <s v="Walter Lecroy_20066035"/>
    <x v="21"/>
    <s v="Bastiat Society"/>
    <n v="6035"/>
    <x v="13"/>
    <m/>
    <s v="Schedule B"/>
    <s v="Y"/>
    <n v="61"/>
  </r>
  <r>
    <s v="https://projects.propublica.org/nonprofits/display_990/201599637/2005_12_PF%2F20-1599637_990PF_200412"/>
    <s v="Kent LeCroy_2004150"/>
    <x v="22"/>
    <s v="Bastiat Society"/>
    <n v="150"/>
    <x v="14"/>
    <m/>
    <m/>
    <s v="Y"/>
    <n v="62"/>
  </r>
  <r>
    <s v="https://projects.propublica.org/nonprofits/display_990/201599637/2005_12_PF%2F20-1599637_990PF_200412"/>
    <s v="Walter Lecroy_2004100"/>
    <x v="21"/>
    <s v="Bastiat Society"/>
    <n v="100"/>
    <x v="14"/>
    <m/>
    <m/>
    <s v="Y"/>
    <n v="63"/>
  </r>
  <r>
    <s v="https://projects.propublica.org/nonprofits/display_990/201599637/2005_12_PF%2F20-1599637_990PF_200412"/>
    <s v="Walter Lecroy_20046040"/>
    <x v="21"/>
    <s v="Bastiat Society"/>
    <n v="6040"/>
    <x v="14"/>
    <m/>
    <m/>
    <s v="Y"/>
    <n v="64"/>
  </r>
  <r>
    <s v="https://projects.propublica.org/nonprofits/display_990/201599637/2005_12_PF%2F20-1599637_990PF_200412"/>
    <s v="Al Michalowski_2004250"/>
    <x v="23"/>
    <s v="Bastiat Society"/>
    <n v="250"/>
    <x v="14"/>
    <m/>
    <m/>
    <s v="Y"/>
    <n v="65"/>
  </r>
  <r>
    <s v="https://projects.propublica.org/nonprofits/display_990/201599637/2005_12_PF%2F20-1599637_990PF_200412"/>
    <s v="June Arunga_200440"/>
    <x v="24"/>
    <s v="Bastiat Society"/>
    <n v="40"/>
    <x v="14"/>
    <m/>
    <m/>
    <s v="Y"/>
    <n v="66"/>
  </r>
  <r>
    <s v="https://projects.propublica.org/nonprofits/display_990/201599637/2005_12_PF%2F20-1599637_990PF_200412"/>
    <s v="Walter Lecroy_20042318"/>
    <x v="21"/>
    <s v="Bastiat Society"/>
    <n v="2318"/>
    <x v="14"/>
    <m/>
    <m/>
    <s v="Y"/>
    <n v="67"/>
  </r>
  <r>
    <s v="https://projects.propublica.org/nonprofits/display_990/201599637/2005_12_PF%2F20-1599637_990PF_200412"/>
    <s v="Walter Lecroy_2004372"/>
    <x v="21"/>
    <s v="Bastiat Society"/>
    <n v="372"/>
    <x v="14"/>
    <m/>
    <m/>
    <s v="Y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CDDF3053-DECF-4A0C-88FA-8BD0BDC31D9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Donor" colHeaderCaption="Year">
  <location ref="A5:Q32" firstHeaderRow="1" firstDataRow="2" firstDataCol="1"/>
  <pivotFields count="10">
    <pivotField showAll="0"/>
    <pivotField showAll="0"/>
    <pivotField axis="axisRow" showAll="0" sortType="descending">
      <items count="26">
        <item x="0"/>
        <item x="2"/>
        <item x="4"/>
        <item x="3"/>
        <item x="11"/>
        <item x="5"/>
        <item x="6"/>
        <item x="12"/>
        <item x="7"/>
        <item x="8"/>
        <item x="9"/>
        <item x="10"/>
        <item x="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6">
        <item x="14"/>
        <item x="13"/>
        <item x="2"/>
        <item x="1"/>
        <item x="0"/>
        <item x="6"/>
        <item x="4"/>
        <item x="3"/>
        <item x="5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6">
    <i>
      <x v="6"/>
    </i>
    <i>
      <x v="3"/>
    </i>
    <i>
      <x v="17"/>
    </i>
    <i>
      <x v="11"/>
    </i>
    <i>
      <x v="12"/>
    </i>
    <i>
      <x/>
    </i>
    <i>
      <x v="9"/>
    </i>
    <i>
      <x v="14"/>
    </i>
    <i>
      <x v="21"/>
    </i>
    <i>
      <x v="4"/>
    </i>
    <i>
      <x v="16"/>
    </i>
    <i>
      <x v="18"/>
    </i>
    <i>
      <x v="2"/>
    </i>
    <i>
      <x v="19"/>
    </i>
    <i>
      <x v="5"/>
    </i>
    <i>
      <x v="7"/>
    </i>
    <i>
      <x v="20"/>
    </i>
    <i>
      <x v="8"/>
    </i>
    <i>
      <x v="13"/>
    </i>
    <i>
      <x v="1"/>
    </i>
    <i>
      <x v="10"/>
    </i>
    <i>
      <x v="23"/>
    </i>
    <i>
      <x v="22"/>
    </i>
    <i>
      <x v="15"/>
    </i>
    <i>
      <x v="24"/>
    </i>
    <i t="grand">
      <x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contribution" fld="4" baseField="0" baseItem="0" numFmtId="165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4C0384D8-7E66-4E7F-A201-75CC8E9C8413}" name="Table1" displayName="Table1" ref="A1:I69" totalsRowShown="0" headerRowDxfId="9">
  <autoFilter ref="A1:I69" xr:uid="{4C0384D8-7E66-4E7F-A201-75CC8E9C8413}"/>
  <tableColumns count="9">
    <tableColumn id="1" xr3:uid="{A398D85D-14DF-4BB2-A2CA-45688D7798AF}" name="data_source"/>
    <tableColumn id="2" xr3:uid="{751E7ED0-22EF-4515-AAB7-7E097357CFD6}" name="transaction_id">
      <calculatedColumnFormula>C2&amp;"_"&amp;F2&amp;E2</calculatedColumnFormula>
    </tableColumn>
    <tableColumn id="3" xr3:uid="{78F38477-CBED-4461-ACC1-18A9668951E4}" name="donor_name"/>
    <tableColumn id="4" xr3:uid="{39CEAC04-B258-4157-A82E-99AE29648B67}" name="recipient_name"/>
    <tableColumn id="5" xr3:uid="{86B8C5C6-B689-4D81-9AA9-5D2271C9EF0C}" name="contribution" dataDxfId="8" dataCellStyle="Currency"/>
    <tableColumn id="6" xr3:uid="{06C6CFCB-7A76-4AF6-8A33-7059838B506A}" name="year"/>
    <tableColumn id="7" xr3:uid="{0C8203EB-BD5D-4B43-B5D6-959C58B3F0C7}" name="verified"/>
    <tableColumn id="8" xr3:uid="{72366DB7-1E05-4CCA-847B-C8C7C6F715FB}" name="notes"/>
    <tableColumn id="9" xr3:uid="{27623395-3982-4D51-8958-7C4722C93C1A}" name="new_2025"/>
  </tableColumns>
  <tableStyleInfo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3" xr:uid="{3F7E73AE-DBE2-4F53-A447-F84591E853E9}" name="Table3" displayName="Table3" ref="A1:H12" totalsRowShown="0" headerRowDxfId="7">
  <autoFilter ref="A1:H12" xr:uid="{00000000-0001-0000-0100-000000000000}"/>
  <tableColumns count="8">
    <tableColumn id="1" xr3:uid="{4C9538FA-CC17-4055-8A41-E4DCF531F79F}" name="data_source"/>
    <tableColumn id="2" xr3:uid="{D0EA0434-D6D4-4821-A186-D757CE91C862}" name="transaction_id" dataDxfId="6">
      <calculatedColumnFormula>C2&amp;"_"&amp;F2&amp;E2</calculatedColumnFormula>
    </tableColumn>
    <tableColumn id="3" xr3:uid="{BF355B80-7697-42E1-B49C-611FE497F215}" name="donor_name"/>
    <tableColumn id="4" xr3:uid="{6484084F-117D-4BE8-BA2F-D5BACBF098A1}" name="recipient_name"/>
    <tableColumn id="5" xr3:uid="{26234C3B-AB19-4760-B6D1-E42A9D5009CF}" name="contribution" dataDxfId="5"/>
    <tableColumn id="6" xr3:uid="{0CC0A32D-CE33-4832-A78B-7052DC02D0DB}" name="year"/>
    <tableColumn id="7" xr3:uid="{F577A6AC-96CA-4A34-9129-77D22D8C153E}" name="notes"/>
    <tableColumn id="8" xr3:uid="{666FD148-6CA9-489D-B4BA-FDA84AEC6640}" name="new_2025"/>
  </tableColumns>
  <tableStyleInfo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B93DB6DC-C088-4D4E-95F2-C8575228BD59}" name="Table2" displayName="Table2" ref="A1:B27" totalsRowShown="0" headerRowDxfId="4">
  <autoFilter ref="A1:B27" xr:uid="{B93DB6DC-C088-4D4E-95F2-C8575228BD59}"/>
  <tableColumns count="2">
    <tableColumn id="1" xr3:uid="{34096F0D-867E-47B6-923B-25A9098213D1}" name="donor_name"/>
    <tableColumn id="2" xr3:uid="{58D9DC74-7402-46ED-9634-9AF28BFE58F3}" name="Resource URL"/>
  </tableColumns>
  <tableStyleInfo showFirstColumn="0" showLastColumn="0" showRowStripes="1" showColumnStripes="0"/>
</table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.com/american-institute-economic-research" TargetMode="External"/><Relationship Id="rId1" Type="http://purl.oclc.org/ooxml/officeDocument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table" Target="../tables/table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CE65-B854-2249-949C-BF3D0B4F04E4}">
  <dimension ref="A1:R32"/>
  <sheetViews>
    <sheetView tabSelected="1" workbookViewId="0">
      <selection activeCell="C1" sqref="C1"/>
    </sheetView>
  </sheetViews>
  <sheetFormatPr baseColWidth="10" defaultColWidth="11" defaultRowHeight="16" x14ac:dyDescent="0.2"/>
  <cols>
    <col min="1" max="1" width="56.5" bestFit="1" customWidth="1"/>
    <col min="2" max="2" width="6.6640625" bestFit="1" customWidth="1"/>
    <col min="3" max="3" width="6.33203125" bestFit="1" customWidth="1"/>
    <col min="4" max="5" width="7.33203125" bestFit="1" customWidth="1"/>
    <col min="6" max="9" width="8.33203125" bestFit="1" customWidth="1"/>
    <col min="10" max="10" width="7.33203125" bestFit="1" customWidth="1"/>
    <col min="11" max="13" width="4.83203125" bestFit="1" customWidth="1"/>
    <col min="14" max="15" width="6.33203125" bestFit="1" customWidth="1"/>
    <col min="16" max="16" width="4.83203125" bestFit="1" customWidth="1"/>
    <col min="17" max="17" width="11" customWidth="1"/>
    <col min="18" max="18" width="32" customWidth="1"/>
  </cols>
  <sheetData>
    <row r="1" spans="1:18" ht="31" x14ac:dyDescent="0.35">
      <c r="A1" s="12" t="s">
        <v>91</v>
      </c>
    </row>
    <row r="2" spans="1:18" x14ac:dyDescent="0.2">
      <c r="A2" t="s">
        <v>92</v>
      </c>
      <c r="B2" s="10" t="d">
        <v>2025-06-10</v>
      </c>
    </row>
    <row r="3" spans="1:18" x14ac:dyDescent="0.2">
      <c r="A3" s="11" t="s">
        <v>93</v>
      </c>
    </row>
    <row r="5" spans="1:18" x14ac:dyDescent="0.2">
      <c r="A5" s="5" t="s">
        <v>31</v>
      </c>
      <c r="B5" s="5" t="s">
        <v>32</v>
      </c>
    </row>
    <row r="6" spans="1:18" x14ac:dyDescent="0.2">
      <c r="A6" s="5" t="s">
        <v>33</v>
      </c>
      <c r="B6">
        <v>2004</v>
      </c>
      <c r="C6">
        <v>2006</v>
      </c>
      <c r="D6">
        <v>2011</v>
      </c>
      <c r="E6">
        <v>2012</v>
      </c>
      <c r="F6">
        <v>2013</v>
      </c>
      <c r="G6">
        <v>2014</v>
      </c>
      <c r="H6">
        <v>2015</v>
      </c>
      <c r="I6">
        <v>2016</v>
      </c>
      <c r="J6">
        <v>2017</v>
      </c>
      <c r="K6">
        <v>2018</v>
      </c>
      <c r="L6">
        <v>2019</v>
      </c>
      <c r="M6">
        <v>2020</v>
      </c>
      <c r="N6">
        <v>2021</v>
      </c>
      <c r="O6">
        <v>2022</v>
      </c>
      <c r="P6">
        <v>2023</v>
      </c>
      <c r="Q6" t="s">
        <v>30</v>
      </c>
      <c r="R6" s="7" t="s">
        <v>34</v>
      </c>
    </row>
    <row r="7" spans="1:18" x14ac:dyDescent="0.2">
      <c r="A7" s="6" t="s">
        <v>19</v>
      </c>
      <c r="B7" s="3"/>
      <c r="C7" s="3"/>
      <c r="D7" s="3"/>
      <c r="E7" s="3"/>
      <c r="F7" s="3"/>
      <c r="G7" s="3">
        <v>25000</v>
      </c>
      <c r="H7" s="3">
        <v>25000</v>
      </c>
      <c r="I7" s="3">
        <v>25000</v>
      </c>
      <c r="J7" s="3">
        <v>25000</v>
      </c>
      <c r="K7" s="3"/>
      <c r="L7" s="3"/>
      <c r="M7" s="3"/>
      <c r="N7" s="3"/>
      <c r="O7" s="3"/>
      <c r="P7" s="3"/>
      <c r="Q7" s="3">
        <v>100000</v>
      </c>
      <c r="R7" t="str">
        <f>_xlfn.XLOOKUP(A7,Table2[donor_name],Table2[Resource URL],"")&amp;""</f>
        <v/>
      </c>
    </row>
    <row r="8" spans="1:18" x14ac:dyDescent="0.2">
      <c r="A8" s="6" t="s">
        <v>14</v>
      </c>
      <c r="B8" s="3"/>
      <c r="C8" s="3"/>
      <c r="D8" s="3"/>
      <c r="E8" s="3">
        <v>10000</v>
      </c>
      <c r="F8" s="3">
        <v>15000</v>
      </c>
      <c r="G8" s="3">
        <v>25000</v>
      </c>
      <c r="H8" s="3">
        <v>25000</v>
      </c>
      <c r="I8" s="3">
        <v>10000</v>
      </c>
      <c r="J8" s="3">
        <v>10000</v>
      </c>
      <c r="K8" s="3"/>
      <c r="L8" s="3"/>
      <c r="M8" s="3"/>
      <c r="N8" s="3"/>
      <c r="O8" s="3"/>
      <c r="P8" s="3"/>
      <c r="Q8" s="3">
        <v>95000</v>
      </c>
      <c r="R8" t="str">
        <f>_xlfn.XLOOKUP(A8,Table2[donor_name],Table2[Resource URL],"")&amp;""</f>
        <v/>
      </c>
    </row>
    <row r="9" spans="1:18" x14ac:dyDescent="0.2">
      <c r="A9" s="6" t="s">
        <v>74</v>
      </c>
      <c r="B9" s="3"/>
      <c r="C9" s="3"/>
      <c r="D9" s="3"/>
      <c r="E9" s="3"/>
      <c r="F9" s="3">
        <v>40000</v>
      </c>
      <c r="G9" s="3">
        <v>10000</v>
      </c>
      <c r="H9" s="3">
        <v>15000</v>
      </c>
      <c r="I9" s="3">
        <v>10000</v>
      </c>
      <c r="J9" s="3"/>
      <c r="K9" s="3"/>
      <c r="L9" s="3"/>
      <c r="M9" s="3"/>
      <c r="N9" s="3"/>
      <c r="O9" s="3"/>
      <c r="P9" s="3"/>
      <c r="Q9" s="3">
        <v>75000</v>
      </c>
      <c r="R9" t="str">
        <f>_xlfn.XLOOKUP(A9,Table2[donor_name],Table2[Resource URL],"")&amp;""</f>
        <v/>
      </c>
    </row>
    <row r="10" spans="1:18" x14ac:dyDescent="0.2">
      <c r="A10" s="6" t="s">
        <v>24</v>
      </c>
      <c r="B10" s="3"/>
      <c r="C10" s="3"/>
      <c r="D10" s="3">
        <v>6000</v>
      </c>
      <c r="E10" s="3">
        <v>6000</v>
      </c>
      <c r="F10" s="3">
        <v>7500</v>
      </c>
      <c r="G10" s="3">
        <v>10000</v>
      </c>
      <c r="H10" s="3">
        <v>10000</v>
      </c>
      <c r="I10" s="3">
        <v>10000</v>
      </c>
      <c r="J10" s="3">
        <v>20000</v>
      </c>
      <c r="K10" s="3"/>
      <c r="L10" s="3"/>
      <c r="M10" s="3"/>
      <c r="N10" s="3"/>
      <c r="O10" s="3"/>
      <c r="P10" s="3"/>
      <c r="Q10" s="3">
        <v>69500</v>
      </c>
      <c r="R10" t="str">
        <f>_xlfn.XLOOKUP(A10,Table2[donor_name],Table2[Resource URL],"")&amp;""</f>
        <v/>
      </c>
    </row>
    <row r="11" spans="1:18" x14ac:dyDescent="0.2">
      <c r="A11" s="6" t="s">
        <v>38</v>
      </c>
      <c r="B11" s="3"/>
      <c r="C11" s="3"/>
      <c r="D11" s="3"/>
      <c r="E11" s="3">
        <v>8000</v>
      </c>
      <c r="F11" s="3">
        <v>10000</v>
      </c>
      <c r="G11" s="3"/>
      <c r="H11" s="3">
        <v>20000</v>
      </c>
      <c r="I11" s="3">
        <v>23000</v>
      </c>
      <c r="J11" s="3"/>
      <c r="K11" s="3"/>
      <c r="L11" s="3"/>
      <c r="M11" s="3"/>
      <c r="N11" s="3"/>
      <c r="O11" s="3"/>
      <c r="P11" s="3"/>
      <c r="Q11" s="3">
        <v>61000</v>
      </c>
      <c r="R11" t="str">
        <f>_xlfn.XLOOKUP(A11,Table2[donor_name],Table2[Resource URL],"")&amp;""</f>
        <v>https://www.desmog.com/koch-family-foundations</v>
      </c>
    </row>
    <row r="12" spans="1:18" x14ac:dyDescent="0.2">
      <c r="A12" s="6" t="s">
        <v>6</v>
      </c>
      <c r="B12" s="3"/>
      <c r="C12" s="3"/>
      <c r="D12" s="3">
        <v>15000</v>
      </c>
      <c r="E12" s="3">
        <v>9000</v>
      </c>
      <c r="F12" s="3">
        <v>10000</v>
      </c>
      <c r="G12" s="3"/>
      <c r="H12" s="3"/>
      <c r="I12" s="3">
        <v>10000</v>
      </c>
      <c r="J12" s="3"/>
      <c r="K12" s="3"/>
      <c r="L12" s="3"/>
      <c r="M12" s="3"/>
      <c r="N12" s="3"/>
      <c r="O12" s="3"/>
      <c r="P12" s="3"/>
      <c r="Q12" s="3">
        <v>44000</v>
      </c>
      <c r="R12" t="str">
        <f>_xlfn.XLOOKUP(A12,Table2[donor_name],Table2[Resource URL],"")&amp;""</f>
        <v>https://www.desmog.com/atlas-economic-research-foundation</v>
      </c>
    </row>
    <row r="13" spans="1:18" x14ac:dyDescent="0.2">
      <c r="A13" s="6" t="s">
        <v>22</v>
      </c>
      <c r="B13" s="3"/>
      <c r="C13" s="3"/>
      <c r="D13" s="3"/>
      <c r="E13" s="3"/>
      <c r="F13" s="3"/>
      <c r="G13" s="3"/>
      <c r="H13" s="3"/>
      <c r="I13" s="3">
        <v>35000</v>
      </c>
      <c r="J13" s="3"/>
      <c r="K13" s="3"/>
      <c r="L13" s="3"/>
      <c r="M13" s="3"/>
      <c r="N13" s="3"/>
      <c r="O13" s="3"/>
      <c r="P13" s="3"/>
      <c r="Q13" s="3">
        <v>35000</v>
      </c>
      <c r="R13" t="str">
        <f>_xlfn.XLOOKUP(A13,Table2[donor_name],Table2[Resource URL],"")&amp;""</f>
        <v>https://www.desmog.com/scaife-family-foundations</v>
      </c>
    </row>
    <row r="14" spans="1:18" x14ac:dyDescent="0.2">
      <c r="A14" s="6" t="s">
        <v>44</v>
      </c>
      <c r="B14" s="3"/>
      <c r="C14" s="3"/>
      <c r="D14" s="3"/>
      <c r="E14" s="3"/>
      <c r="F14" s="3"/>
      <c r="G14" s="3"/>
      <c r="H14" s="3"/>
      <c r="I14" s="3">
        <v>25000</v>
      </c>
      <c r="J14" s="3"/>
      <c r="K14" s="3"/>
      <c r="L14" s="3"/>
      <c r="M14" s="3"/>
      <c r="N14" s="3"/>
      <c r="O14" s="3"/>
      <c r="P14" s="3"/>
      <c r="Q14" s="3">
        <v>25000</v>
      </c>
      <c r="R14" t="str">
        <f>_xlfn.XLOOKUP(A14,Table2[donor_name],Table2[Resource URL],"")&amp;""</f>
        <v/>
      </c>
    </row>
    <row r="15" spans="1:18" x14ac:dyDescent="0.2">
      <c r="A15" s="6" t="s">
        <v>84</v>
      </c>
      <c r="B15" s="3">
        <v>8830</v>
      </c>
      <c r="C15" s="3">
        <v>6035</v>
      </c>
      <c r="D15" s="3"/>
      <c r="E15" s="3"/>
      <c r="F15" s="3">
        <v>6800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21665</v>
      </c>
      <c r="R15" t="str">
        <f>_xlfn.XLOOKUP(A15,Table2[donor_name],Table2[Resource URL],"")&amp;""</f>
        <v/>
      </c>
    </row>
    <row r="16" spans="1:18" x14ac:dyDescent="0.2">
      <c r="A16" s="6" t="s">
        <v>27</v>
      </c>
      <c r="B16" s="3"/>
      <c r="C16" s="3"/>
      <c r="D16" s="3"/>
      <c r="E16" s="3">
        <v>5000</v>
      </c>
      <c r="F16" s="3">
        <v>5000</v>
      </c>
      <c r="G16" s="3">
        <v>10000</v>
      </c>
      <c r="H16" s="3"/>
      <c r="I16" s="3"/>
      <c r="J16" s="3"/>
      <c r="K16" s="3"/>
      <c r="L16" s="3"/>
      <c r="M16" s="3"/>
      <c r="N16" s="3"/>
      <c r="O16" s="3"/>
      <c r="P16" s="3"/>
      <c r="Q16" s="3">
        <v>20000</v>
      </c>
      <c r="R16" t="str">
        <f>_xlfn.XLOOKUP(A16,Table2[donor_name],Table2[Resource URL],"")&amp;""</f>
        <v/>
      </c>
    </row>
    <row r="17" spans="1:18" x14ac:dyDescent="0.2">
      <c r="A17" s="6" t="s">
        <v>72</v>
      </c>
      <c r="B17" s="3"/>
      <c r="C17" s="3"/>
      <c r="D17" s="3"/>
      <c r="E17" s="3"/>
      <c r="F17" s="3"/>
      <c r="G17" s="3"/>
      <c r="H17" s="3"/>
      <c r="I17" s="3"/>
      <c r="J17" s="3">
        <v>15000</v>
      </c>
      <c r="K17" s="3"/>
      <c r="L17" s="3"/>
      <c r="M17" s="3"/>
      <c r="N17" s="3"/>
      <c r="O17" s="3"/>
      <c r="P17" s="3"/>
      <c r="Q17" s="3">
        <v>15000</v>
      </c>
      <c r="R17" t="str">
        <f>_xlfn.XLOOKUP(A17,Table2[donor_name],Table2[Resource URL],"")&amp;""</f>
        <v>https://www.desmog.com/john-locke-foundation/</v>
      </c>
    </row>
    <row r="18" spans="1:18" x14ac:dyDescent="0.2">
      <c r="A18" s="6" t="s">
        <v>79</v>
      </c>
      <c r="B18" s="3"/>
      <c r="C18" s="3"/>
      <c r="D18" s="3"/>
      <c r="E18" s="3"/>
      <c r="F18" s="3"/>
      <c r="G18" s="3">
        <v>14000</v>
      </c>
      <c r="H18" s="3"/>
      <c r="I18" s="3"/>
      <c r="J18" s="3"/>
      <c r="K18" s="3"/>
      <c r="L18" s="3"/>
      <c r="M18" s="3"/>
      <c r="N18" s="3"/>
      <c r="O18" s="3"/>
      <c r="P18" s="3"/>
      <c r="Q18" s="3">
        <v>14000</v>
      </c>
      <c r="R18" t="str">
        <f>_xlfn.XLOOKUP(A18,Table2[donor_name],Table2[Resource URL],"")&amp;""</f>
        <v/>
      </c>
    </row>
    <row r="19" spans="1:18" x14ac:dyDescent="0.2">
      <c r="A19" s="6" t="s">
        <v>17</v>
      </c>
      <c r="B19" s="3"/>
      <c r="C19" s="3"/>
      <c r="D19" s="3"/>
      <c r="E19" s="3"/>
      <c r="F19" s="3"/>
      <c r="G19" s="3"/>
      <c r="H19" s="3"/>
      <c r="I19" s="3"/>
      <c r="J19" s="3">
        <v>14000</v>
      </c>
      <c r="K19" s="3"/>
      <c r="L19" s="3"/>
      <c r="M19" s="3"/>
      <c r="N19" s="3"/>
      <c r="O19" s="3"/>
      <c r="P19" s="3"/>
      <c r="Q19" s="3">
        <v>14000</v>
      </c>
      <c r="R19" t="str">
        <f>_xlfn.XLOOKUP(A19,Table2[donor_name],Table2[Resource URL],"")&amp;""</f>
        <v>https://www.sourcewatch.org/index.php/John_William_Pope_Foundation</v>
      </c>
    </row>
    <row r="20" spans="1:18" x14ac:dyDescent="0.2">
      <c r="A20" s="6" t="s">
        <v>76</v>
      </c>
      <c r="B20" s="3"/>
      <c r="C20" s="3"/>
      <c r="D20" s="3"/>
      <c r="E20" s="3"/>
      <c r="F20" s="3">
        <v>6000</v>
      </c>
      <c r="G20" s="3">
        <v>5000</v>
      </c>
      <c r="H20" s="3"/>
      <c r="I20" s="3"/>
      <c r="J20" s="3"/>
      <c r="K20" s="3"/>
      <c r="L20" s="3"/>
      <c r="M20" s="3"/>
      <c r="N20" s="3"/>
      <c r="O20" s="3"/>
      <c r="P20" s="3"/>
      <c r="Q20" s="3">
        <v>11000</v>
      </c>
      <c r="R20" t="str">
        <f>_xlfn.XLOOKUP(A20,Table2[donor_name],Table2[Resource URL],"")&amp;""</f>
        <v/>
      </c>
    </row>
    <row r="21" spans="1:18" x14ac:dyDescent="0.2">
      <c r="A21" s="6" t="s">
        <v>18</v>
      </c>
      <c r="B21" s="3"/>
      <c r="C21" s="3"/>
      <c r="D21" s="3"/>
      <c r="E21" s="3"/>
      <c r="F21" s="3"/>
      <c r="G21" s="3"/>
      <c r="H21" s="3">
        <v>10000</v>
      </c>
      <c r="I21" s="3"/>
      <c r="J21" s="3"/>
      <c r="K21" s="3"/>
      <c r="L21" s="3"/>
      <c r="M21" s="3"/>
      <c r="N21" s="3"/>
      <c r="O21" s="3"/>
      <c r="P21" s="3"/>
      <c r="Q21" s="3">
        <v>10000</v>
      </c>
      <c r="R21" t="str">
        <f>_xlfn.XLOOKUP(A21,Table2[donor_name],Table2[Resource URL],"")&amp;""</f>
        <v>https://www.sourcewatch.org/index.php/Lowndes_Foundation</v>
      </c>
    </row>
    <row r="22" spans="1:18" x14ac:dyDescent="0.2">
      <c r="A22" s="6" t="s">
        <v>28</v>
      </c>
      <c r="B22" s="3"/>
      <c r="C22" s="3"/>
      <c r="D22" s="3"/>
      <c r="E22" s="3"/>
      <c r="F22" s="3"/>
      <c r="G22" s="3">
        <v>10000</v>
      </c>
      <c r="H22" s="3"/>
      <c r="I22" s="3"/>
      <c r="J22" s="3"/>
      <c r="K22" s="3"/>
      <c r="L22" s="3"/>
      <c r="M22" s="3"/>
      <c r="N22" s="3"/>
      <c r="O22" s="3"/>
      <c r="P22" s="3"/>
      <c r="Q22" s="3">
        <v>10000</v>
      </c>
      <c r="R22" t="str">
        <f>_xlfn.XLOOKUP(A22,Table2[donor_name],Table2[Resource URL],"")&amp;""</f>
        <v/>
      </c>
    </row>
    <row r="23" spans="1:18" x14ac:dyDescent="0.2">
      <c r="A23" s="6" t="s">
        <v>82</v>
      </c>
      <c r="B23" s="3"/>
      <c r="C23" s="3"/>
      <c r="D23" s="3"/>
      <c r="E23" s="3"/>
      <c r="F23" s="3">
        <v>5000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5000</v>
      </c>
      <c r="R23" t="str">
        <f>_xlfn.XLOOKUP(A23,Table2[donor_name],Table2[Resource URL],"")&amp;""</f>
        <v/>
      </c>
    </row>
    <row r="24" spans="1:18" x14ac:dyDescent="0.2">
      <c r="A24" s="6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>
        <v>100</v>
      </c>
      <c r="L24" s="3"/>
      <c r="M24" s="3"/>
      <c r="N24" s="3">
        <v>1500</v>
      </c>
      <c r="O24" s="3">
        <v>1500</v>
      </c>
      <c r="P24" s="3"/>
      <c r="Q24" s="3">
        <v>3100</v>
      </c>
      <c r="R24" t="str">
        <f>_xlfn.XLOOKUP(A24,Table2[donor_name],Table2[Resource URL],"")&amp;""</f>
        <v/>
      </c>
    </row>
    <row r="25" spans="1:18" x14ac:dyDescent="0.2">
      <c r="A25" s="6" t="s">
        <v>40</v>
      </c>
      <c r="B25" s="3"/>
      <c r="C25" s="3"/>
      <c r="D25" s="3"/>
      <c r="E25" s="3"/>
      <c r="F25" s="3">
        <v>250</v>
      </c>
      <c r="G25" s="3">
        <v>250</v>
      </c>
      <c r="H25" s="3">
        <v>250</v>
      </c>
      <c r="I25" s="3">
        <v>250</v>
      </c>
      <c r="J25" s="3">
        <v>250</v>
      </c>
      <c r="K25" s="3">
        <v>250</v>
      </c>
      <c r="L25" s="3">
        <v>250</v>
      </c>
      <c r="M25" s="3">
        <v>250</v>
      </c>
      <c r="N25" s="3">
        <v>250</v>
      </c>
      <c r="O25" s="3">
        <v>250</v>
      </c>
      <c r="P25" s="3">
        <v>250</v>
      </c>
      <c r="Q25" s="3">
        <v>2750</v>
      </c>
      <c r="R25" t="str">
        <f>_xlfn.XLOOKUP(A25,Table2[donor_name],Table2[Resource URL],"")&amp;""</f>
        <v/>
      </c>
    </row>
    <row r="26" spans="1:18" x14ac:dyDescent="0.2">
      <c r="A26" s="6" t="s">
        <v>13</v>
      </c>
      <c r="B26" s="3"/>
      <c r="C26" s="3"/>
      <c r="D26" s="3"/>
      <c r="E26" s="3"/>
      <c r="F26" s="3"/>
      <c r="G26" s="3"/>
      <c r="H26" s="3"/>
      <c r="I26" s="3">
        <v>2000</v>
      </c>
      <c r="J26" s="3"/>
      <c r="K26" s="3"/>
      <c r="L26" s="3"/>
      <c r="M26" s="3"/>
      <c r="N26" s="3"/>
      <c r="O26" s="3"/>
      <c r="P26" s="3"/>
      <c r="Q26" s="3">
        <v>2000</v>
      </c>
      <c r="R26" t="str">
        <f>_xlfn.XLOOKUP(A26,Table2[donor_name],Table2[Resource URL],"")&amp;""</f>
        <v>https://www.desmog.com/donors-capital-fund</v>
      </c>
    </row>
    <row r="27" spans="1:18" x14ac:dyDescent="0.2">
      <c r="A27" s="6" t="s">
        <v>23</v>
      </c>
      <c r="B27" s="3"/>
      <c r="C27" s="3"/>
      <c r="D27" s="3"/>
      <c r="E27" s="3"/>
      <c r="F27" s="3"/>
      <c r="G27" s="3"/>
      <c r="H27" s="3">
        <v>1000</v>
      </c>
      <c r="I27" s="3"/>
      <c r="J27" s="3"/>
      <c r="K27" s="3"/>
      <c r="L27" s="3"/>
      <c r="M27" s="3"/>
      <c r="N27" s="3"/>
      <c r="O27" s="3"/>
      <c r="P27" s="3"/>
      <c r="Q27" s="3">
        <v>1000</v>
      </c>
      <c r="R27" t="str">
        <f>_xlfn.XLOOKUP(A27,Table2[donor_name],Table2[Resource URL],"")&amp;""</f>
        <v>https://www.sourcewatch.org/index.php/Roe_Foundation</v>
      </c>
    </row>
    <row r="28" spans="1:18" x14ac:dyDescent="0.2">
      <c r="A28" s="6" t="s">
        <v>88</v>
      </c>
      <c r="B28" s="3">
        <v>250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250</v>
      </c>
      <c r="R28" t="str">
        <f>_xlfn.XLOOKUP(A28,Table2[donor_name],Table2[Resource URL],"")&amp;""</f>
        <v/>
      </c>
    </row>
    <row r="29" spans="1:18" x14ac:dyDescent="0.2">
      <c r="A29" s="6" t="s">
        <v>87</v>
      </c>
      <c r="B29" s="3">
        <v>150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150</v>
      </c>
      <c r="R29" t="str">
        <f>_xlfn.XLOOKUP(A29,Table2[donor_name],Table2[Resource URL],"")&amp;""</f>
        <v/>
      </c>
    </row>
    <row r="30" spans="1:18" x14ac:dyDescent="0.2">
      <c r="A30" s="6" t="s">
        <v>47</v>
      </c>
      <c r="B30" s="3"/>
      <c r="C30" s="3"/>
      <c r="D30" s="3"/>
      <c r="E30" s="3"/>
      <c r="F30" s="3"/>
      <c r="G30" s="3"/>
      <c r="H30" s="3"/>
      <c r="I30" s="3"/>
      <c r="J30" s="3">
        <v>75</v>
      </c>
      <c r="K30" s="3"/>
      <c r="L30" s="3"/>
      <c r="M30" s="3"/>
      <c r="N30" s="3"/>
      <c r="O30" s="3"/>
      <c r="P30" s="3"/>
      <c r="Q30" s="3">
        <v>75</v>
      </c>
      <c r="R30" t="str">
        <f>_xlfn.XLOOKUP(A30,Table2[donor_name],Table2[Resource URL],"")&amp;""</f>
        <v/>
      </c>
    </row>
    <row r="31" spans="1:18" x14ac:dyDescent="0.2">
      <c r="A31" s="6" t="s">
        <v>89</v>
      </c>
      <c r="B31" s="3">
        <v>40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40</v>
      </c>
      <c r="R31" t="str">
        <f>_xlfn.XLOOKUP(A31,Table2[donor_name],Table2[Resource URL],"")&amp;""</f>
        <v/>
      </c>
    </row>
    <row r="32" spans="1:18" x14ac:dyDescent="0.2">
      <c r="A32" s="6" t="s">
        <v>30</v>
      </c>
      <c r="B32" s="3">
        <v>9270</v>
      </c>
      <c r="C32" s="3">
        <v>6035</v>
      </c>
      <c r="D32" s="3">
        <v>21000</v>
      </c>
      <c r="E32" s="3">
        <v>38000</v>
      </c>
      <c r="F32" s="3">
        <v>105550</v>
      </c>
      <c r="G32" s="3">
        <v>109250</v>
      </c>
      <c r="H32" s="3">
        <v>106250</v>
      </c>
      <c r="I32" s="3">
        <v>150250</v>
      </c>
      <c r="J32" s="3">
        <v>84325</v>
      </c>
      <c r="K32" s="3">
        <v>350</v>
      </c>
      <c r="L32" s="3">
        <v>250</v>
      </c>
      <c r="M32" s="3">
        <v>250</v>
      </c>
      <c r="N32" s="3">
        <v>1750</v>
      </c>
      <c r="O32" s="3">
        <v>1750</v>
      </c>
      <c r="P32" s="3">
        <v>250</v>
      </c>
      <c r="Q32" s="3">
        <v>634530</v>
      </c>
      <c r="R32" t="str">
        <f>_xlfn.XLOOKUP(A32,Table2[donor_name],Table2[Resource URL],"")&amp;""</f>
        <v/>
      </c>
    </row>
  </sheetData>
  <hyperlinks>
    <hyperlink ref="A3" r:id="rId2" xr:uid="{BEDBF8F0-B50E-F84F-9972-98290D4904EE}"/>
  </hyperlink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workbookViewId="0">
      <selection activeCell="I39" sqref="I39"/>
    </sheetView>
  </sheetViews>
  <sheetFormatPr baseColWidth="10" defaultColWidth="11" defaultRowHeight="16" x14ac:dyDescent="0.2"/>
  <cols>
    <col min="1" max="1" width="13.1640625" customWidth="1"/>
    <col min="2" max="2" width="43.33203125" bestFit="1" customWidth="1"/>
    <col min="3" max="3" width="41" bestFit="1" customWidth="1"/>
    <col min="4" max="4" width="22.5" bestFit="1" customWidth="1"/>
    <col min="5" max="5" width="17" bestFit="1" customWidth="1"/>
    <col min="6" max="6" width="6.5" customWidth="1"/>
    <col min="9" max="9" width="26.5" customWidth="1"/>
  </cols>
  <sheetData>
    <row r="1" spans="1:9" s="1" customFormat="1" x14ac:dyDescent="0.2">
      <c r="A1" s="1" t="s">
        <v>7</v>
      </c>
      <c r="B1" s="1" t="s">
        <v>8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9</v>
      </c>
      <c r="H1" s="1" t="s">
        <v>10</v>
      </c>
      <c r="I1" s="1" t="s">
        <v>63</v>
      </c>
    </row>
    <row r="2" spans="1:9" x14ac:dyDescent="0.2">
      <c r="A2" t="s">
        <v>11</v>
      </c>
      <c r="B2" t="str">
        <f t="shared" ref="B2:B33" si="0">C2&amp;"_"&amp;F2&amp;E2</f>
        <v>Atlas Economic Research Foundation_201310000</v>
      </c>
      <c r="C2" t="s">
        <v>6</v>
      </c>
      <c r="D2" t="s">
        <v>5</v>
      </c>
      <c r="E2" s="8">
        <v>10000</v>
      </c>
      <c r="F2">
        <v>2013</v>
      </c>
    </row>
    <row r="3" spans="1:9" x14ac:dyDescent="0.2">
      <c r="A3" t="s">
        <v>11</v>
      </c>
      <c r="B3" t="str">
        <f t="shared" si="0"/>
        <v>Atlas Economic Research Foundation_20129000</v>
      </c>
      <c r="C3" t="s">
        <v>6</v>
      </c>
      <c r="D3" t="s">
        <v>5</v>
      </c>
      <c r="E3" s="8">
        <v>9000</v>
      </c>
      <c r="F3">
        <v>2012</v>
      </c>
      <c r="G3" t="s">
        <v>9</v>
      </c>
    </row>
    <row r="4" spans="1:9" x14ac:dyDescent="0.2">
      <c r="A4" t="s">
        <v>11</v>
      </c>
      <c r="B4" t="str">
        <f t="shared" si="0"/>
        <v>Atlas Economic Research Foundation_201115000</v>
      </c>
      <c r="C4" t="s">
        <v>6</v>
      </c>
      <c r="D4" t="s">
        <v>5</v>
      </c>
      <c r="E4" s="8">
        <v>15000</v>
      </c>
      <c r="F4">
        <v>2011</v>
      </c>
    </row>
    <row r="5" spans="1:9" x14ac:dyDescent="0.2">
      <c r="A5">
        <v>990</v>
      </c>
      <c r="B5" t="str">
        <f t="shared" si="0"/>
        <v>Charles Koch Foundation_201623000</v>
      </c>
      <c r="C5" t="s">
        <v>38</v>
      </c>
      <c r="D5" t="s">
        <v>5</v>
      </c>
      <c r="E5" s="9">
        <v>23000</v>
      </c>
      <c r="F5" s="4">
        <v>2016</v>
      </c>
      <c r="G5" t="s">
        <v>12</v>
      </c>
    </row>
    <row r="6" spans="1:9" x14ac:dyDescent="0.2">
      <c r="A6">
        <v>990</v>
      </c>
      <c r="B6" t="str">
        <f t="shared" si="0"/>
        <v>Charles Koch Foundation_201520000</v>
      </c>
      <c r="C6" t="s">
        <v>38</v>
      </c>
      <c r="D6" t="s">
        <v>5</v>
      </c>
      <c r="E6" s="9">
        <v>20000</v>
      </c>
      <c r="F6" s="4">
        <v>2015</v>
      </c>
      <c r="G6" t="s">
        <v>12</v>
      </c>
    </row>
    <row r="7" spans="1:9" x14ac:dyDescent="0.2">
      <c r="A7" t="s">
        <v>11</v>
      </c>
      <c r="B7" t="str">
        <f t="shared" si="0"/>
        <v>Charles Koch Foundation_201310000</v>
      </c>
      <c r="C7" t="s">
        <v>38</v>
      </c>
      <c r="D7" t="s">
        <v>5</v>
      </c>
      <c r="E7" s="8">
        <v>10000</v>
      </c>
      <c r="F7">
        <v>2013</v>
      </c>
      <c r="G7" t="s">
        <v>9</v>
      </c>
    </row>
    <row r="8" spans="1:9" x14ac:dyDescent="0.2">
      <c r="A8" t="s">
        <v>11</v>
      </c>
      <c r="B8" t="str">
        <f t="shared" si="0"/>
        <v>Charles Koch Foundation_20128000</v>
      </c>
      <c r="C8" t="s">
        <v>38</v>
      </c>
      <c r="D8" t="s">
        <v>5</v>
      </c>
      <c r="E8" s="8">
        <v>8000</v>
      </c>
      <c r="F8">
        <v>2012</v>
      </c>
      <c r="G8" t="s">
        <v>9</v>
      </c>
    </row>
    <row r="9" spans="1:9" x14ac:dyDescent="0.2">
      <c r="A9">
        <v>990</v>
      </c>
      <c r="B9" t="str">
        <f t="shared" si="0"/>
        <v>Donors Capital Fund_20162000</v>
      </c>
      <c r="C9" t="s">
        <v>13</v>
      </c>
      <c r="D9" t="s">
        <v>5</v>
      </c>
      <c r="E9" s="8">
        <v>2000</v>
      </c>
      <c r="F9" s="4">
        <v>2016</v>
      </c>
      <c r="G9" t="s">
        <v>12</v>
      </c>
    </row>
    <row r="10" spans="1:9" x14ac:dyDescent="0.2">
      <c r="A10">
        <v>990</v>
      </c>
      <c r="B10" t="str">
        <f t="shared" si="0"/>
        <v>JP Humphreys Foundation_201710000</v>
      </c>
      <c r="C10" t="s">
        <v>14</v>
      </c>
      <c r="D10" t="s">
        <v>5</v>
      </c>
      <c r="E10" s="8">
        <v>10000</v>
      </c>
      <c r="F10" s="4">
        <v>2017</v>
      </c>
      <c r="G10" t="s">
        <v>12</v>
      </c>
    </row>
    <row r="11" spans="1:9" x14ac:dyDescent="0.2">
      <c r="A11">
        <v>990</v>
      </c>
      <c r="B11" t="str">
        <f t="shared" si="0"/>
        <v>JP Humphreys Foundation_201610000</v>
      </c>
      <c r="C11" t="s">
        <v>14</v>
      </c>
      <c r="D11" t="s">
        <v>5</v>
      </c>
      <c r="E11" s="8">
        <v>10000</v>
      </c>
      <c r="F11" s="4">
        <v>2016</v>
      </c>
      <c r="G11" t="s">
        <v>12</v>
      </c>
    </row>
    <row r="12" spans="1:9" x14ac:dyDescent="0.2">
      <c r="A12">
        <v>990</v>
      </c>
      <c r="B12" t="str">
        <f t="shared" si="0"/>
        <v>JP Humphreys Foundation_201525000</v>
      </c>
      <c r="C12" t="s">
        <v>14</v>
      </c>
      <c r="D12" t="s">
        <v>5</v>
      </c>
      <c r="E12" s="8">
        <v>25000</v>
      </c>
      <c r="F12" s="4">
        <v>2015</v>
      </c>
      <c r="G12" t="s">
        <v>12</v>
      </c>
    </row>
    <row r="13" spans="1:9" x14ac:dyDescent="0.2">
      <c r="A13">
        <v>990</v>
      </c>
      <c r="B13" t="str">
        <f t="shared" si="0"/>
        <v>JP Humphreys Foundation_201425000</v>
      </c>
      <c r="C13" t="s">
        <v>14</v>
      </c>
      <c r="D13" t="s">
        <v>5</v>
      </c>
      <c r="E13" s="8">
        <v>25000</v>
      </c>
      <c r="F13" s="4">
        <v>2014</v>
      </c>
      <c r="G13" t="s">
        <v>12</v>
      </c>
    </row>
    <row r="14" spans="1:9" x14ac:dyDescent="0.2">
      <c r="A14">
        <v>990</v>
      </c>
      <c r="B14" t="str">
        <f t="shared" si="0"/>
        <v>JP Humphreys Foundation_201315000</v>
      </c>
      <c r="C14" t="s">
        <v>14</v>
      </c>
      <c r="D14" t="s">
        <v>5</v>
      </c>
      <c r="E14" s="8">
        <v>15000</v>
      </c>
      <c r="F14" s="4">
        <v>2013</v>
      </c>
      <c r="G14" t="s">
        <v>12</v>
      </c>
      <c r="H14" t="s">
        <v>15</v>
      </c>
    </row>
    <row r="15" spans="1:9" x14ac:dyDescent="0.2">
      <c r="A15">
        <v>990</v>
      </c>
      <c r="B15" t="str">
        <f t="shared" si="0"/>
        <v>JP Humphreys Foundation_201210000</v>
      </c>
      <c r="C15" t="s">
        <v>14</v>
      </c>
      <c r="D15" t="s">
        <v>5</v>
      </c>
      <c r="E15" s="8">
        <v>10000</v>
      </c>
      <c r="F15" s="4">
        <v>2012</v>
      </c>
      <c r="G15" t="s">
        <v>12</v>
      </c>
      <c r="H15" t="s">
        <v>16</v>
      </c>
    </row>
    <row r="16" spans="1:9" x14ac:dyDescent="0.2">
      <c r="A16">
        <v>990</v>
      </c>
      <c r="B16" t="str">
        <f t="shared" si="0"/>
        <v>John William Pope Foundation_201714000</v>
      </c>
      <c r="C16" t="s">
        <v>17</v>
      </c>
      <c r="D16" t="s">
        <v>5</v>
      </c>
      <c r="E16" s="8">
        <v>14000</v>
      </c>
      <c r="F16" s="4">
        <v>2017</v>
      </c>
      <c r="G16" t="s">
        <v>12</v>
      </c>
    </row>
    <row r="17" spans="1:7" x14ac:dyDescent="0.2">
      <c r="A17">
        <v>990</v>
      </c>
      <c r="B17" t="str">
        <f t="shared" si="0"/>
        <v>Lowndes Foundation_201510000</v>
      </c>
      <c r="C17" t="s">
        <v>18</v>
      </c>
      <c r="D17" t="s">
        <v>5</v>
      </c>
      <c r="E17" s="8">
        <v>10000</v>
      </c>
      <c r="F17" s="4">
        <v>2015</v>
      </c>
      <c r="G17" t="s">
        <v>12</v>
      </c>
    </row>
    <row r="18" spans="1:7" x14ac:dyDescent="0.2">
      <c r="A18">
        <v>990</v>
      </c>
      <c r="B18" t="str">
        <f t="shared" si="0"/>
        <v>Pierre F and Enid Goodrich Foundation_201425000</v>
      </c>
      <c r="C18" t="s">
        <v>19</v>
      </c>
      <c r="D18" t="s">
        <v>5</v>
      </c>
      <c r="E18" s="8">
        <v>25000</v>
      </c>
      <c r="F18" s="4">
        <v>2014</v>
      </c>
      <c r="G18" t="s">
        <v>12</v>
      </c>
    </row>
    <row r="19" spans="1:7" x14ac:dyDescent="0.2">
      <c r="A19">
        <v>990</v>
      </c>
      <c r="B19" t="str">
        <f t="shared" si="0"/>
        <v>Pierre F and Enid Goodrich Foundation_201525000</v>
      </c>
      <c r="C19" t="s">
        <v>19</v>
      </c>
      <c r="D19" t="s">
        <v>5</v>
      </c>
      <c r="E19" s="8">
        <v>25000</v>
      </c>
      <c r="F19" s="4">
        <v>2015</v>
      </c>
      <c r="G19" t="s">
        <v>12</v>
      </c>
    </row>
    <row r="20" spans="1:7" x14ac:dyDescent="0.2">
      <c r="A20">
        <v>990</v>
      </c>
      <c r="B20" t="str">
        <f t="shared" si="0"/>
        <v>Pierre F and Enid Goodrich Foundation_201625000</v>
      </c>
      <c r="C20" t="s">
        <v>19</v>
      </c>
      <c r="D20" t="s">
        <v>5</v>
      </c>
      <c r="E20" s="8">
        <v>25000</v>
      </c>
      <c r="F20" s="4">
        <v>2016</v>
      </c>
      <c r="G20" t="s">
        <v>12</v>
      </c>
    </row>
    <row r="21" spans="1:7" x14ac:dyDescent="0.2">
      <c r="A21">
        <v>990</v>
      </c>
      <c r="B21" t="str">
        <f t="shared" si="0"/>
        <v>Pierre F and Enid Goodrich Foundation_201725000</v>
      </c>
      <c r="C21" t="s">
        <v>19</v>
      </c>
      <c r="D21" t="s">
        <v>5</v>
      </c>
      <c r="E21" s="8">
        <v>25000</v>
      </c>
      <c r="F21" s="4">
        <v>2017</v>
      </c>
      <c r="G21" t="s">
        <v>12</v>
      </c>
    </row>
    <row r="22" spans="1:7" x14ac:dyDescent="0.2">
      <c r="A22">
        <v>990</v>
      </c>
      <c r="B22" t="str">
        <f t="shared" si="0"/>
        <v>Richard Seth Staley Educational Foundation_2018100</v>
      </c>
      <c r="C22" t="s">
        <v>20</v>
      </c>
      <c r="D22" t="s">
        <v>5</v>
      </c>
      <c r="E22" s="8">
        <v>100</v>
      </c>
      <c r="F22" s="4">
        <v>2018</v>
      </c>
      <c r="G22" t="s">
        <v>12</v>
      </c>
    </row>
    <row r="23" spans="1:7" x14ac:dyDescent="0.2">
      <c r="A23" t="s">
        <v>21</v>
      </c>
      <c r="B23" t="str">
        <f t="shared" si="0"/>
        <v>Sarah Scaife Foundation_201635000</v>
      </c>
      <c r="C23" t="s">
        <v>22</v>
      </c>
      <c r="D23" t="s">
        <v>5</v>
      </c>
      <c r="E23" s="8">
        <v>35000</v>
      </c>
      <c r="F23" s="4">
        <v>2016</v>
      </c>
      <c r="G23" t="s">
        <v>12</v>
      </c>
    </row>
    <row r="24" spans="1:7" x14ac:dyDescent="0.2">
      <c r="A24">
        <v>990</v>
      </c>
      <c r="B24" t="str">
        <f t="shared" si="0"/>
        <v>The Roe Foundation_20151000</v>
      </c>
      <c r="C24" t="s">
        <v>23</v>
      </c>
      <c r="D24" t="s">
        <v>5</v>
      </c>
      <c r="E24" s="8">
        <v>1000</v>
      </c>
      <c r="F24" s="4">
        <v>2015</v>
      </c>
      <c r="G24" t="s">
        <v>12</v>
      </c>
    </row>
    <row r="25" spans="1:7" x14ac:dyDescent="0.2">
      <c r="A25">
        <v>990</v>
      </c>
      <c r="B25" t="str">
        <f t="shared" si="0"/>
        <v>Woodford Foundation for Limited Government_20116000</v>
      </c>
      <c r="C25" t="s">
        <v>24</v>
      </c>
      <c r="D25" t="s">
        <v>5</v>
      </c>
      <c r="E25" s="8">
        <v>6000</v>
      </c>
      <c r="F25" s="4">
        <v>2011</v>
      </c>
      <c r="G25" t="s">
        <v>12</v>
      </c>
    </row>
    <row r="26" spans="1:7" x14ac:dyDescent="0.2">
      <c r="A26">
        <v>990</v>
      </c>
      <c r="B26" t="str">
        <f t="shared" si="0"/>
        <v>Woodford Foundation for Limited Government_201720000</v>
      </c>
      <c r="C26" t="s">
        <v>24</v>
      </c>
      <c r="D26" t="s">
        <v>5</v>
      </c>
      <c r="E26" s="8">
        <v>20000</v>
      </c>
      <c r="F26" s="4">
        <v>2017</v>
      </c>
      <c r="G26" t="s">
        <v>12</v>
      </c>
    </row>
    <row r="27" spans="1:7" x14ac:dyDescent="0.2">
      <c r="A27">
        <v>990</v>
      </c>
      <c r="B27" t="str">
        <f t="shared" si="0"/>
        <v>Woodford Foundation for Limited Government_201610000</v>
      </c>
      <c r="C27" t="s">
        <v>24</v>
      </c>
      <c r="D27" t="s">
        <v>5</v>
      </c>
      <c r="E27" s="8">
        <v>10000</v>
      </c>
      <c r="F27" s="4">
        <v>2016</v>
      </c>
      <c r="G27" t="s">
        <v>12</v>
      </c>
    </row>
    <row r="28" spans="1:7" x14ac:dyDescent="0.2">
      <c r="A28">
        <v>990</v>
      </c>
      <c r="B28" t="str">
        <f t="shared" si="0"/>
        <v>Woodford Foundation for Limited Government_201510000</v>
      </c>
      <c r="C28" t="s">
        <v>24</v>
      </c>
      <c r="D28" t="s">
        <v>5</v>
      </c>
      <c r="E28" s="8">
        <v>10000</v>
      </c>
      <c r="F28" s="4">
        <v>2015</v>
      </c>
      <c r="G28" t="s">
        <v>12</v>
      </c>
    </row>
    <row r="29" spans="1:7" x14ac:dyDescent="0.2">
      <c r="A29">
        <v>990</v>
      </c>
      <c r="B29" t="str">
        <f t="shared" si="0"/>
        <v>Woodford Foundation for Limited Government_201410000</v>
      </c>
      <c r="C29" t="s">
        <v>24</v>
      </c>
      <c r="D29" t="s">
        <v>5</v>
      </c>
      <c r="E29" s="8">
        <v>10000</v>
      </c>
      <c r="F29" s="4">
        <v>2014</v>
      </c>
      <c r="G29" t="s">
        <v>12</v>
      </c>
    </row>
    <row r="30" spans="1:7" x14ac:dyDescent="0.2">
      <c r="A30">
        <v>990</v>
      </c>
      <c r="B30" t="str">
        <f t="shared" si="0"/>
        <v>Woodford Foundation for Limited Government_20137500</v>
      </c>
      <c r="C30" t="s">
        <v>24</v>
      </c>
      <c r="D30" t="s">
        <v>5</v>
      </c>
      <c r="E30" s="8">
        <v>7500</v>
      </c>
      <c r="F30" s="4">
        <v>2013</v>
      </c>
      <c r="G30" t="s">
        <v>12</v>
      </c>
    </row>
    <row r="31" spans="1:7" x14ac:dyDescent="0.2">
      <c r="A31">
        <v>990</v>
      </c>
      <c r="B31" t="str">
        <f t="shared" si="0"/>
        <v>Woodford Foundation for Limited Government_20126000</v>
      </c>
      <c r="C31" t="s">
        <v>24</v>
      </c>
      <c r="D31" t="s">
        <v>5</v>
      </c>
      <c r="E31" s="8">
        <v>6000</v>
      </c>
      <c r="F31" s="4">
        <v>2012</v>
      </c>
      <c r="G31" t="s">
        <v>12</v>
      </c>
    </row>
    <row r="32" spans="1:7" x14ac:dyDescent="0.2">
      <c r="A32">
        <v>990</v>
      </c>
      <c r="B32" t="str">
        <f t="shared" si="0"/>
        <v>Krieble Foundation_20125000</v>
      </c>
      <c r="C32" t="s">
        <v>27</v>
      </c>
      <c r="D32" t="s">
        <v>5</v>
      </c>
      <c r="E32" s="8">
        <v>5000</v>
      </c>
      <c r="F32" s="4">
        <v>2012</v>
      </c>
      <c r="G32" t="s">
        <v>12</v>
      </c>
    </row>
    <row r="33" spans="1:9" x14ac:dyDescent="0.2">
      <c r="A33">
        <v>990</v>
      </c>
      <c r="B33" t="str">
        <f t="shared" si="0"/>
        <v>Krieble Foundation_20135000</v>
      </c>
      <c r="C33" t="s">
        <v>27</v>
      </c>
      <c r="D33" t="s">
        <v>5</v>
      </c>
      <c r="E33" s="8">
        <v>5000</v>
      </c>
      <c r="F33" s="4">
        <v>2013</v>
      </c>
      <c r="G33" t="s">
        <v>12</v>
      </c>
    </row>
    <row r="34" spans="1:9" x14ac:dyDescent="0.2">
      <c r="A34">
        <v>990</v>
      </c>
      <c r="B34" t="str">
        <f t="shared" ref="B34:B65" si="1">C34&amp;"_"&amp;F34&amp;E34</f>
        <v>Krieble Foundation_201410000</v>
      </c>
      <c r="C34" t="s">
        <v>27</v>
      </c>
      <c r="D34" t="s">
        <v>5</v>
      </c>
      <c r="E34" s="8">
        <v>10000</v>
      </c>
      <c r="F34" s="4">
        <v>2014</v>
      </c>
      <c r="G34" t="s">
        <v>12</v>
      </c>
    </row>
    <row r="35" spans="1:9" x14ac:dyDescent="0.2">
      <c r="A35">
        <v>990</v>
      </c>
      <c r="B35" t="str">
        <f t="shared" si="1"/>
        <v>Richard E Fox Charitable Foundation_201410000</v>
      </c>
      <c r="C35" t="s">
        <v>28</v>
      </c>
      <c r="D35" t="s">
        <v>5</v>
      </c>
      <c r="E35" s="8">
        <v>10000</v>
      </c>
      <c r="F35" s="4">
        <v>2014</v>
      </c>
      <c r="G35" t="s">
        <v>12</v>
      </c>
    </row>
    <row r="36" spans="1:9" x14ac:dyDescent="0.2">
      <c r="A36" t="s">
        <v>39</v>
      </c>
      <c r="B36" t="str">
        <f t="shared" si="1"/>
        <v>Garvey Kansas Foundation_2013250</v>
      </c>
      <c r="C36" t="s">
        <v>40</v>
      </c>
      <c r="D36" t="s">
        <v>70</v>
      </c>
      <c r="E36" s="8">
        <v>250</v>
      </c>
      <c r="F36">
        <v>2013</v>
      </c>
      <c r="H36" t="s">
        <v>69</v>
      </c>
      <c r="I36" t="s">
        <v>64</v>
      </c>
    </row>
    <row r="37" spans="1:9" x14ac:dyDescent="0.2">
      <c r="A37" t="s">
        <v>41</v>
      </c>
      <c r="B37" t="str">
        <f t="shared" si="1"/>
        <v>Garvey Kansas Foundation_2014250</v>
      </c>
      <c r="C37" t="s">
        <v>40</v>
      </c>
      <c r="D37" t="s">
        <v>70</v>
      </c>
      <c r="E37" s="8">
        <v>250</v>
      </c>
      <c r="F37">
        <v>2014</v>
      </c>
      <c r="H37" t="s">
        <v>69</v>
      </c>
      <c r="I37" t="s">
        <v>64</v>
      </c>
    </row>
    <row r="38" spans="1:9" x14ac:dyDescent="0.2">
      <c r="A38" t="s">
        <v>42</v>
      </c>
      <c r="B38" t="str">
        <f t="shared" si="1"/>
        <v>Garvey Kansas Foundation_2015250</v>
      </c>
      <c r="C38" t="s">
        <v>40</v>
      </c>
      <c r="D38" t="s">
        <v>70</v>
      </c>
      <c r="E38" s="8">
        <v>250</v>
      </c>
      <c r="F38">
        <v>2015</v>
      </c>
      <c r="H38" t="s">
        <v>69</v>
      </c>
      <c r="I38" t="s">
        <v>64</v>
      </c>
    </row>
    <row r="39" spans="1:9" x14ac:dyDescent="0.2">
      <c r="A39" t="s">
        <v>43</v>
      </c>
      <c r="B39" t="str">
        <f t="shared" si="1"/>
        <v>Bartley J Madden Foundation_201625000</v>
      </c>
      <c r="C39" t="s">
        <v>44</v>
      </c>
      <c r="D39" t="s">
        <v>5</v>
      </c>
      <c r="E39" s="8">
        <v>25000</v>
      </c>
      <c r="F39">
        <v>2016</v>
      </c>
      <c r="I39" t="s">
        <v>64</v>
      </c>
    </row>
    <row r="40" spans="1:9" x14ac:dyDescent="0.2">
      <c r="A40" t="s">
        <v>45</v>
      </c>
      <c r="B40" t="str">
        <f t="shared" si="1"/>
        <v>Garvey Kansas Foundation_2016250</v>
      </c>
      <c r="C40" t="s">
        <v>40</v>
      </c>
      <c r="D40" t="s">
        <v>70</v>
      </c>
      <c r="E40" s="8">
        <v>250</v>
      </c>
      <c r="F40">
        <v>2016</v>
      </c>
      <c r="H40" t="s">
        <v>69</v>
      </c>
      <c r="I40" t="s">
        <v>64</v>
      </c>
    </row>
    <row r="41" spans="1:9" x14ac:dyDescent="0.2">
      <c r="A41" t="s">
        <v>46</v>
      </c>
      <c r="B41" t="str">
        <f t="shared" si="1"/>
        <v>Mike And Lanny Garvey Charitable Trust_201775</v>
      </c>
      <c r="C41" t="s">
        <v>47</v>
      </c>
      <c r="D41" t="s">
        <v>70</v>
      </c>
      <c r="E41" s="8">
        <v>75</v>
      </c>
      <c r="F41">
        <v>2017</v>
      </c>
      <c r="H41" t="s">
        <v>69</v>
      </c>
      <c r="I41" t="s">
        <v>64</v>
      </c>
    </row>
    <row r="42" spans="1:9" x14ac:dyDescent="0.2">
      <c r="A42" t="s">
        <v>49</v>
      </c>
      <c r="B42" t="str">
        <f t="shared" si="1"/>
        <v>Garvey Kansas Foundation_2017250</v>
      </c>
      <c r="C42" t="s">
        <v>40</v>
      </c>
      <c r="D42" t="s">
        <v>70</v>
      </c>
      <c r="E42" s="8">
        <v>250</v>
      </c>
      <c r="F42">
        <v>2017</v>
      </c>
      <c r="H42" t="s">
        <v>69</v>
      </c>
      <c r="I42" t="s">
        <v>64</v>
      </c>
    </row>
    <row r="43" spans="1:9" x14ac:dyDescent="0.2">
      <c r="A43" t="s">
        <v>50</v>
      </c>
      <c r="B43" t="str">
        <f t="shared" si="1"/>
        <v>Garvey Kansas Foundation_2018250</v>
      </c>
      <c r="C43" t="s">
        <v>40</v>
      </c>
      <c r="D43" t="s">
        <v>70</v>
      </c>
      <c r="E43" s="8">
        <v>250</v>
      </c>
      <c r="F43">
        <v>2018</v>
      </c>
      <c r="H43" t="s">
        <v>69</v>
      </c>
      <c r="I43" t="s">
        <v>64</v>
      </c>
    </row>
    <row r="44" spans="1:9" x14ac:dyDescent="0.2">
      <c r="A44" t="s">
        <v>52</v>
      </c>
      <c r="B44" t="str">
        <f t="shared" si="1"/>
        <v>Garvey Kansas Foundation_2019250</v>
      </c>
      <c r="C44" t="s">
        <v>40</v>
      </c>
      <c r="D44" t="s">
        <v>70</v>
      </c>
      <c r="E44" s="8">
        <v>250</v>
      </c>
      <c r="F44">
        <v>2019</v>
      </c>
      <c r="H44" t="s">
        <v>69</v>
      </c>
      <c r="I44" t="s">
        <v>64</v>
      </c>
    </row>
    <row r="45" spans="1:9" x14ac:dyDescent="0.2">
      <c r="A45" t="s">
        <v>54</v>
      </c>
      <c r="B45" t="str">
        <f t="shared" si="1"/>
        <v>Garvey Kansas Foundation_2020250</v>
      </c>
      <c r="C45" t="s">
        <v>40</v>
      </c>
      <c r="D45" t="s">
        <v>70</v>
      </c>
      <c r="E45" s="8">
        <v>250</v>
      </c>
      <c r="F45">
        <v>2020</v>
      </c>
      <c r="H45" t="s">
        <v>69</v>
      </c>
      <c r="I45" t="s">
        <v>64</v>
      </c>
    </row>
    <row r="46" spans="1:9" x14ac:dyDescent="0.2">
      <c r="A46" t="s">
        <v>56</v>
      </c>
      <c r="B46" t="str">
        <f t="shared" si="1"/>
        <v>Garvey Kansas Foundation_2021250</v>
      </c>
      <c r="C46" t="s">
        <v>40</v>
      </c>
      <c r="D46" t="s">
        <v>70</v>
      </c>
      <c r="E46" s="8">
        <v>250</v>
      </c>
      <c r="F46">
        <v>2021</v>
      </c>
      <c r="H46" t="s">
        <v>69</v>
      </c>
      <c r="I46" t="s">
        <v>64</v>
      </c>
    </row>
    <row r="47" spans="1:9" x14ac:dyDescent="0.2">
      <c r="A47" t="s">
        <v>57</v>
      </c>
      <c r="B47" t="str">
        <f t="shared" si="1"/>
        <v>Richard Seth Staley Educational Foundation_20211500</v>
      </c>
      <c r="C47" t="s">
        <v>20</v>
      </c>
      <c r="D47" t="s">
        <v>5</v>
      </c>
      <c r="E47" s="8">
        <v>1500</v>
      </c>
      <c r="F47">
        <v>2021</v>
      </c>
      <c r="I47" t="s">
        <v>64</v>
      </c>
    </row>
    <row r="48" spans="1:9" x14ac:dyDescent="0.2">
      <c r="A48" t="s">
        <v>59</v>
      </c>
      <c r="B48" t="str">
        <f t="shared" si="1"/>
        <v>Richard Seth Staley Educational Foundation_20221500</v>
      </c>
      <c r="C48" t="s">
        <v>20</v>
      </c>
      <c r="D48" t="s">
        <v>5</v>
      </c>
      <c r="E48" s="8">
        <v>1500</v>
      </c>
      <c r="F48">
        <v>2022</v>
      </c>
      <c r="I48" t="s">
        <v>64</v>
      </c>
    </row>
    <row r="49" spans="1:9" x14ac:dyDescent="0.2">
      <c r="A49" t="s">
        <v>60</v>
      </c>
      <c r="B49" t="str">
        <f t="shared" si="1"/>
        <v>Garvey Kansas Foundation_2022250</v>
      </c>
      <c r="C49" t="s">
        <v>40</v>
      </c>
      <c r="D49" t="s">
        <v>70</v>
      </c>
      <c r="E49" s="8">
        <v>250</v>
      </c>
      <c r="F49">
        <v>2022</v>
      </c>
      <c r="H49" t="s">
        <v>69</v>
      </c>
      <c r="I49" t="s">
        <v>64</v>
      </c>
    </row>
    <row r="50" spans="1:9" x14ac:dyDescent="0.2">
      <c r="A50" t="s">
        <v>62</v>
      </c>
      <c r="B50" t="str">
        <f t="shared" si="1"/>
        <v>Garvey Kansas Foundation_2023250</v>
      </c>
      <c r="C50" t="s">
        <v>40</v>
      </c>
      <c r="D50" t="s">
        <v>70</v>
      </c>
      <c r="E50" s="8">
        <v>250</v>
      </c>
      <c r="F50">
        <v>2023</v>
      </c>
      <c r="H50" t="s">
        <v>69</v>
      </c>
      <c r="I50" t="s">
        <v>64</v>
      </c>
    </row>
    <row r="51" spans="1:9" x14ac:dyDescent="0.2">
      <c r="A51" t="s">
        <v>71</v>
      </c>
      <c r="B51" t="str">
        <f t="shared" si="1"/>
        <v>John Locke Foundation_201715000</v>
      </c>
      <c r="C51" t="s">
        <v>72</v>
      </c>
      <c r="D51" t="s">
        <v>5</v>
      </c>
      <c r="E51" s="8">
        <v>15000</v>
      </c>
      <c r="F51">
        <v>2017</v>
      </c>
      <c r="H51" t="s">
        <v>73</v>
      </c>
      <c r="I51" t="s">
        <v>64</v>
      </c>
    </row>
    <row r="52" spans="1:9" x14ac:dyDescent="0.2">
      <c r="A52" t="s">
        <v>77</v>
      </c>
      <c r="B52" t="str">
        <f t="shared" si="1"/>
        <v>Atlas Economic Research Foundation_201610000</v>
      </c>
      <c r="C52" t="s">
        <v>6</v>
      </c>
      <c r="D52" t="s">
        <v>5</v>
      </c>
      <c r="E52" s="8">
        <v>10000</v>
      </c>
      <c r="F52">
        <v>2016</v>
      </c>
      <c r="H52" t="s">
        <v>73</v>
      </c>
      <c r="I52" t="s">
        <v>64</v>
      </c>
    </row>
    <row r="53" spans="1:9" x14ac:dyDescent="0.2">
      <c r="A53" t="s">
        <v>77</v>
      </c>
      <c r="B53" t="str">
        <f t="shared" si="1"/>
        <v>Chris Rufer_201610000</v>
      </c>
      <c r="C53" t="s">
        <v>74</v>
      </c>
      <c r="D53" t="s">
        <v>5</v>
      </c>
      <c r="E53" s="8">
        <v>10000</v>
      </c>
      <c r="F53">
        <v>2016</v>
      </c>
      <c r="H53" t="s">
        <v>73</v>
      </c>
      <c r="I53" t="s">
        <v>64</v>
      </c>
    </row>
    <row r="54" spans="1:9" x14ac:dyDescent="0.2">
      <c r="A54" t="s">
        <v>78</v>
      </c>
      <c r="B54" t="str">
        <f t="shared" si="1"/>
        <v>Chris Rufer_201515000</v>
      </c>
      <c r="C54" t="s">
        <v>74</v>
      </c>
      <c r="D54" t="s">
        <v>5</v>
      </c>
      <c r="E54" s="8">
        <v>15000</v>
      </c>
      <c r="F54">
        <v>2015</v>
      </c>
      <c r="H54" t="s">
        <v>73</v>
      </c>
      <c r="I54" t="s">
        <v>64</v>
      </c>
    </row>
    <row r="55" spans="1:9" x14ac:dyDescent="0.2">
      <c r="A55" t="s">
        <v>75</v>
      </c>
      <c r="B55" t="str">
        <f t="shared" si="1"/>
        <v>Chris Rufer_201410000</v>
      </c>
      <c r="C55" t="s">
        <v>74</v>
      </c>
      <c r="D55" t="s">
        <v>5</v>
      </c>
      <c r="E55" s="8">
        <v>10000</v>
      </c>
      <c r="F55">
        <v>2014</v>
      </c>
      <c r="H55" t="s">
        <v>73</v>
      </c>
      <c r="I55" t="s">
        <v>64</v>
      </c>
    </row>
    <row r="56" spans="1:9" x14ac:dyDescent="0.2">
      <c r="A56" t="s">
        <v>75</v>
      </c>
      <c r="B56" t="str">
        <f t="shared" si="1"/>
        <v>Foundation for Harmony Prosperity_201414000</v>
      </c>
      <c r="C56" t="s">
        <v>79</v>
      </c>
      <c r="D56" t="s">
        <v>5</v>
      </c>
      <c r="E56" s="8">
        <v>14000</v>
      </c>
      <c r="F56">
        <v>2014</v>
      </c>
      <c r="H56" t="s">
        <v>73</v>
      </c>
      <c r="I56" t="s">
        <v>64</v>
      </c>
    </row>
    <row r="57" spans="1:9" x14ac:dyDescent="0.2">
      <c r="A57" t="s">
        <v>75</v>
      </c>
      <c r="B57" t="str">
        <f t="shared" si="1"/>
        <v>Ben Rast_20145000</v>
      </c>
      <c r="C57" t="s">
        <v>76</v>
      </c>
      <c r="D57" t="s">
        <v>5</v>
      </c>
      <c r="E57" s="8">
        <v>5000</v>
      </c>
      <c r="F57">
        <v>2014</v>
      </c>
      <c r="H57" t="s">
        <v>73</v>
      </c>
      <c r="I57" t="s">
        <v>64</v>
      </c>
    </row>
    <row r="58" spans="1:9" x14ac:dyDescent="0.2">
      <c r="A58" t="s">
        <v>80</v>
      </c>
      <c r="B58" t="str">
        <f t="shared" si="1"/>
        <v>Chris Rufer_201340000</v>
      </c>
      <c r="C58" t="s">
        <v>74</v>
      </c>
      <c r="D58" t="s">
        <v>5</v>
      </c>
      <c r="E58" s="8">
        <v>40000</v>
      </c>
      <c r="F58">
        <v>2013</v>
      </c>
      <c r="H58" t="s">
        <v>73</v>
      </c>
      <c r="I58" t="s">
        <v>64</v>
      </c>
    </row>
    <row r="59" spans="1:9" x14ac:dyDescent="0.2">
      <c r="A59" t="s">
        <v>80</v>
      </c>
      <c r="B59" t="str">
        <f t="shared" si="1"/>
        <v>Howie Rich_20135000</v>
      </c>
      <c r="C59" t="s">
        <v>82</v>
      </c>
      <c r="D59" t="s">
        <v>5</v>
      </c>
      <c r="E59" s="8">
        <v>5000</v>
      </c>
      <c r="F59">
        <v>2013</v>
      </c>
      <c r="H59" t="s">
        <v>73</v>
      </c>
      <c r="I59" t="s">
        <v>64</v>
      </c>
    </row>
    <row r="60" spans="1:9" x14ac:dyDescent="0.2">
      <c r="A60" t="s">
        <v>80</v>
      </c>
      <c r="B60" t="str">
        <f t="shared" si="1"/>
        <v>Walter Lecroy_20136800</v>
      </c>
      <c r="C60" t="s">
        <v>84</v>
      </c>
      <c r="D60" t="s">
        <v>5</v>
      </c>
      <c r="E60" s="8">
        <v>6800</v>
      </c>
      <c r="F60">
        <v>2013</v>
      </c>
      <c r="H60" t="s">
        <v>73</v>
      </c>
      <c r="I60" t="s">
        <v>64</v>
      </c>
    </row>
    <row r="61" spans="1:9" x14ac:dyDescent="0.2">
      <c r="A61" t="s">
        <v>80</v>
      </c>
      <c r="B61" t="str">
        <f t="shared" si="1"/>
        <v>Ben Rast_20136000</v>
      </c>
      <c r="C61" t="s">
        <v>76</v>
      </c>
      <c r="D61" t="s">
        <v>5</v>
      </c>
      <c r="E61" s="8">
        <v>6000</v>
      </c>
      <c r="F61">
        <v>2013</v>
      </c>
      <c r="H61" t="s">
        <v>73</v>
      </c>
      <c r="I61" t="s">
        <v>64</v>
      </c>
    </row>
    <row r="62" spans="1:9" x14ac:dyDescent="0.2">
      <c r="A62" t="s">
        <v>85</v>
      </c>
      <c r="B62" t="str">
        <f t="shared" si="1"/>
        <v>Walter Lecroy_20066035</v>
      </c>
      <c r="C62" t="s">
        <v>84</v>
      </c>
      <c r="D62" t="s">
        <v>5</v>
      </c>
      <c r="E62" s="8">
        <v>6035</v>
      </c>
      <c r="F62">
        <v>2006</v>
      </c>
      <c r="H62" t="s">
        <v>73</v>
      </c>
      <c r="I62" t="s">
        <v>64</v>
      </c>
    </row>
    <row r="63" spans="1:9" x14ac:dyDescent="0.2">
      <c r="A63" t="s">
        <v>86</v>
      </c>
      <c r="B63" t="str">
        <f t="shared" si="1"/>
        <v>Kent LeCroy_2004150</v>
      </c>
      <c r="C63" t="s">
        <v>87</v>
      </c>
      <c r="D63" t="s">
        <v>5</v>
      </c>
      <c r="E63" s="8">
        <v>150</v>
      </c>
      <c r="F63">
        <v>2004</v>
      </c>
      <c r="I63" t="s">
        <v>64</v>
      </c>
    </row>
    <row r="64" spans="1:9" x14ac:dyDescent="0.2">
      <c r="A64" t="s">
        <v>86</v>
      </c>
      <c r="B64" t="str">
        <f t="shared" si="1"/>
        <v>Walter Lecroy_2004100</v>
      </c>
      <c r="C64" t="s">
        <v>84</v>
      </c>
      <c r="D64" t="s">
        <v>5</v>
      </c>
      <c r="E64" s="8">
        <v>100</v>
      </c>
      <c r="F64">
        <v>2004</v>
      </c>
      <c r="I64" t="s">
        <v>64</v>
      </c>
    </row>
    <row r="65" spans="1:9" x14ac:dyDescent="0.2">
      <c r="A65" t="s">
        <v>86</v>
      </c>
      <c r="B65" t="str">
        <f t="shared" si="1"/>
        <v>Walter Lecroy_20046040</v>
      </c>
      <c r="C65" t="s">
        <v>84</v>
      </c>
      <c r="D65" t="s">
        <v>5</v>
      </c>
      <c r="E65" s="8">
        <v>6040</v>
      </c>
      <c r="F65">
        <v>2004</v>
      </c>
      <c r="I65" t="s">
        <v>64</v>
      </c>
    </row>
    <row r="66" spans="1:9" x14ac:dyDescent="0.2">
      <c r="A66" t="s">
        <v>86</v>
      </c>
      <c r="B66" t="str">
        <f t="shared" ref="B66:B69" si="2">C66&amp;"_"&amp;F66&amp;E66</f>
        <v>Al Michalowski_2004250</v>
      </c>
      <c r="C66" t="s">
        <v>88</v>
      </c>
      <c r="D66" t="s">
        <v>5</v>
      </c>
      <c r="E66" s="8">
        <v>250</v>
      </c>
      <c r="F66">
        <v>2004</v>
      </c>
      <c r="I66" t="s">
        <v>64</v>
      </c>
    </row>
    <row r="67" spans="1:9" x14ac:dyDescent="0.2">
      <c r="A67" t="s">
        <v>86</v>
      </c>
      <c r="B67" t="str">
        <f t="shared" si="2"/>
        <v>June Arunga_200440</v>
      </c>
      <c r="C67" t="s">
        <v>89</v>
      </c>
      <c r="D67" t="s">
        <v>5</v>
      </c>
      <c r="E67" s="8">
        <v>40</v>
      </c>
      <c r="F67">
        <v>2004</v>
      </c>
      <c r="I67" t="s">
        <v>64</v>
      </c>
    </row>
    <row r="68" spans="1:9" x14ac:dyDescent="0.2">
      <c r="A68" t="s">
        <v>86</v>
      </c>
      <c r="B68" t="str">
        <f t="shared" si="2"/>
        <v>Walter Lecroy_20042318</v>
      </c>
      <c r="C68" t="s">
        <v>84</v>
      </c>
      <c r="D68" t="s">
        <v>5</v>
      </c>
      <c r="E68" s="8">
        <v>2318</v>
      </c>
      <c r="F68">
        <v>2004</v>
      </c>
      <c r="I68" t="s">
        <v>64</v>
      </c>
    </row>
    <row r="69" spans="1:9" x14ac:dyDescent="0.2">
      <c r="A69" t="s">
        <v>86</v>
      </c>
      <c r="B69" t="str">
        <f t="shared" si="2"/>
        <v>Walter Lecroy_2004372</v>
      </c>
      <c r="C69" t="s">
        <v>84</v>
      </c>
      <c r="D69" t="s">
        <v>5</v>
      </c>
      <c r="E69" s="8">
        <v>372</v>
      </c>
      <c r="F69">
        <v>2004</v>
      </c>
      <c r="I69" t="s">
        <v>64</v>
      </c>
    </row>
  </sheetData>
  <sortState xmlns:xlrd2="http://schemas.microsoft.com/office/spreadsheetml/2017/richdata2" ref="A2:H13">
    <sortCondition ref="C2:C13"/>
    <sortCondition descending="1" ref="F2:F13"/>
  </sortState>
  <phoneticPr fontId="18" type="noConversion"/>
  <conditionalFormatting sqref="B2:B69">
    <cfRule type="duplicateValues" dxfId="3" priority="12"/>
  </conditionalFormatting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/>
  </sheetViews>
  <sheetFormatPr baseColWidth="10" defaultColWidth="11" defaultRowHeight="16" x14ac:dyDescent="0.2"/>
  <cols>
    <col min="1" max="1" width="13.1640625" customWidth="1"/>
    <col min="2" max="2" width="27.33203125" bestFit="1" customWidth="1"/>
    <col min="3" max="3" width="40" bestFit="1" customWidth="1"/>
    <col min="4" max="4" width="16.1640625" customWidth="1"/>
    <col min="5" max="5" width="13.6640625" style="3" customWidth="1"/>
    <col min="6" max="6" width="6.5" customWidth="1"/>
    <col min="7" max="7" width="71.83203125" customWidth="1"/>
    <col min="8" max="8" width="11.33203125" customWidth="1"/>
  </cols>
  <sheetData>
    <row r="1" spans="1:8" x14ac:dyDescent="0.2">
      <c r="A1" s="1" t="s">
        <v>7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10</v>
      </c>
      <c r="H1" s="1" t="s">
        <v>63</v>
      </c>
    </row>
    <row r="2" spans="1:8" x14ac:dyDescent="0.2">
      <c r="A2">
        <v>990</v>
      </c>
      <c r="B2" t="str">
        <f t="shared" ref="B2:B12" si="0">C2&amp;"_"&amp;F2&amp;E2</f>
        <v>Eleutheria Institute_201836319</v>
      </c>
      <c r="C2" t="s">
        <v>25</v>
      </c>
      <c r="D2" t="s">
        <v>5</v>
      </c>
      <c r="E2" s="3">
        <v>36319</v>
      </c>
      <c r="F2" s="4">
        <v>2018</v>
      </c>
      <c r="G2" t="s">
        <v>26</v>
      </c>
    </row>
    <row r="3" spans="1:8" x14ac:dyDescent="0.2">
      <c r="A3">
        <v>990</v>
      </c>
      <c r="B3" t="str">
        <f t="shared" si="0"/>
        <v>Woodford Foundation for Limited Government_201847461</v>
      </c>
      <c r="C3" t="s">
        <v>24</v>
      </c>
      <c r="D3" t="s">
        <v>5</v>
      </c>
      <c r="E3" s="3">
        <v>47461</v>
      </c>
      <c r="F3">
        <v>2018</v>
      </c>
      <c r="G3" t="s">
        <v>29</v>
      </c>
    </row>
    <row r="4" spans="1:8" x14ac:dyDescent="0.2">
      <c r="A4">
        <v>990</v>
      </c>
      <c r="B4" t="str">
        <f t="shared" si="0"/>
        <v>Woodford Foundation for Limited Government_201720000</v>
      </c>
      <c r="C4" t="s">
        <v>24</v>
      </c>
      <c r="D4" t="s">
        <v>5</v>
      </c>
      <c r="E4" s="3">
        <v>20000</v>
      </c>
      <c r="F4">
        <v>2017</v>
      </c>
    </row>
    <row r="5" spans="1:8" x14ac:dyDescent="0.2">
      <c r="A5" t="s">
        <v>48</v>
      </c>
      <c r="B5" t="str">
        <f t="shared" si="0"/>
        <v>Charles Koch Foundation_201720000</v>
      </c>
      <c r="C5" t="s">
        <v>38</v>
      </c>
      <c r="D5" t="s">
        <v>5</v>
      </c>
      <c r="E5" s="3">
        <v>20000</v>
      </c>
      <c r="F5">
        <v>2017</v>
      </c>
    </row>
    <row r="6" spans="1:8" x14ac:dyDescent="0.2">
      <c r="A6" t="s">
        <v>51</v>
      </c>
      <c r="B6" t="str">
        <f t="shared" si="0"/>
        <v>Woodford Foundation for Limited Government_201929619</v>
      </c>
      <c r="C6" t="s">
        <v>24</v>
      </c>
      <c r="D6" t="s">
        <v>5</v>
      </c>
      <c r="E6" s="3">
        <v>29619</v>
      </c>
      <c r="F6">
        <v>2019</v>
      </c>
      <c r="G6" t="s">
        <v>29</v>
      </c>
      <c r="H6" t="s">
        <v>64</v>
      </c>
    </row>
    <row r="7" spans="1:8" x14ac:dyDescent="0.2">
      <c r="A7" t="s">
        <v>53</v>
      </c>
      <c r="B7" t="str">
        <f t="shared" si="0"/>
        <v>Woodford Foundation for Limited Government_202015902</v>
      </c>
      <c r="C7" t="s">
        <v>24</v>
      </c>
      <c r="D7" t="s">
        <v>5</v>
      </c>
      <c r="E7" s="3">
        <v>15902</v>
      </c>
      <c r="F7">
        <v>2020</v>
      </c>
      <c r="G7" t="s">
        <v>29</v>
      </c>
      <c r="H7" t="s">
        <v>64</v>
      </c>
    </row>
    <row r="8" spans="1:8" x14ac:dyDescent="0.2">
      <c r="A8" t="s">
        <v>55</v>
      </c>
      <c r="B8" t="str">
        <f t="shared" si="0"/>
        <v>Woodford Foundation for Limited Government_202117299</v>
      </c>
      <c r="C8" t="s">
        <v>24</v>
      </c>
      <c r="D8" t="s">
        <v>5</v>
      </c>
      <c r="E8" s="3">
        <v>17299</v>
      </c>
      <c r="F8">
        <v>2021</v>
      </c>
      <c r="G8" t="s">
        <v>29</v>
      </c>
      <c r="H8" t="s">
        <v>64</v>
      </c>
    </row>
    <row r="9" spans="1:8" x14ac:dyDescent="0.2">
      <c r="A9" t="s">
        <v>58</v>
      </c>
      <c r="B9" t="str">
        <f t="shared" si="0"/>
        <v>Woodford Foundation for Limited Government_202217760</v>
      </c>
      <c r="C9" t="s">
        <v>24</v>
      </c>
      <c r="D9" t="s">
        <v>5</v>
      </c>
      <c r="E9" s="3">
        <v>17760</v>
      </c>
      <c r="F9">
        <v>2022</v>
      </c>
      <c r="G9" t="s">
        <v>29</v>
      </c>
      <c r="H9" t="s">
        <v>64</v>
      </c>
    </row>
    <row r="10" spans="1:8" x14ac:dyDescent="0.2">
      <c r="A10" t="s">
        <v>61</v>
      </c>
      <c r="B10" t="str">
        <f t="shared" si="0"/>
        <v>Woodford Foundation for Limited Government_202315940</v>
      </c>
      <c r="C10" t="s">
        <v>24</v>
      </c>
      <c r="D10" t="s">
        <v>5</v>
      </c>
      <c r="E10" s="3">
        <v>15940</v>
      </c>
      <c r="F10">
        <v>2023</v>
      </c>
      <c r="G10" t="s">
        <v>29</v>
      </c>
      <c r="H10" t="s">
        <v>64</v>
      </c>
    </row>
    <row r="11" spans="1:8" x14ac:dyDescent="0.2">
      <c r="A11" t="s">
        <v>80</v>
      </c>
      <c r="B11" t="str">
        <f t="shared" si="0"/>
        <v>Atlas Economic Research Foundation_20135000</v>
      </c>
      <c r="C11" t="s">
        <v>6</v>
      </c>
      <c r="D11" t="s">
        <v>5</v>
      </c>
      <c r="E11" s="8">
        <v>5000</v>
      </c>
      <c r="F11">
        <v>2013</v>
      </c>
      <c r="G11" t="s">
        <v>81</v>
      </c>
    </row>
    <row r="12" spans="1:8" x14ac:dyDescent="0.2">
      <c r="A12" t="s">
        <v>80</v>
      </c>
      <c r="B12" t="str">
        <f t="shared" si="0"/>
        <v>Woodford Foundation for Limited Government_20137750</v>
      </c>
      <c r="C12" t="s">
        <v>24</v>
      </c>
      <c r="D12" t="s">
        <v>5</v>
      </c>
      <c r="E12" s="8">
        <v>7750</v>
      </c>
      <c r="F12">
        <v>2013</v>
      </c>
      <c r="G12" t="s">
        <v>83</v>
      </c>
    </row>
  </sheetData>
  <conditionalFormatting sqref="A5">
    <cfRule type="duplicateValues" dxfId="2" priority="3"/>
  </conditionalFormatting>
  <conditionalFormatting sqref="B11">
    <cfRule type="duplicateValues" dxfId="1" priority="2"/>
  </conditionalFormatting>
  <conditionalFormatting sqref="B1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2A39-5642-154B-9E40-980B55763262}">
  <dimension ref="A1:B27"/>
  <sheetViews>
    <sheetView workbookViewId="0"/>
  </sheetViews>
  <sheetFormatPr baseColWidth="10" defaultColWidth="11" defaultRowHeight="16" x14ac:dyDescent="0.2"/>
  <cols>
    <col min="1" max="1" width="40" bestFit="1" customWidth="1"/>
    <col min="2" max="2" width="77.1640625" customWidth="1"/>
    <col min="3" max="3" width="68.33203125" bestFit="1" customWidth="1"/>
  </cols>
  <sheetData>
    <row r="1" spans="1:2" x14ac:dyDescent="0.2">
      <c r="A1" s="1" t="s">
        <v>0</v>
      </c>
      <c r="B1" s="1" t="s">
        <v>34</v>
      </c>
    </row>
    <row r="2" spans="1:2" x14ac:dyDescent="0.2">
      <c r="A2" t="s">
        <v>6</v>
      </c>
      <c r="B2" t="s">
        <v>65</v>
      </c>
    </row>
    <row r="3" spans="1:2" x14ac:dyDescent="0.2">
      <c r="A3" t="s">
        <v>4</v>
      </c>
      <c r="B3" t="s">
        <v>66</v>
      </c>
    </row>
    <row r="4" spans="1:2" x14ac:dyDescent="0.2">
      <c r="A4" t="s">
        <v>13</v>
      </c>
      <c r="B4" t="s">
        <v>67</v>
      </c>
    </row>
    <row r="5" spans="1:2" x14ac:dyDescent="0.2">
      <c r="A5" t="s">
        <v>17</v>
      </c>
      <c r="B5" t="s">
        <v>35</v>
      </c>
    </row>
    <row r="6" spans="1:2" x14ac:dyDescent="0.2">
      <c r="A6" t="s">
        <v>14</v>
      </c>
    </row>
    <row r="7" spans="1:2" x14ac:dyDescent="0.2">
      <c r="A7" t="s">
        <v>27</v>
      </c>
    </row>
    <row r="8" spans="1:2" x14ac:dyDescent="0.2">
      <c r="A8" t="s">
        <v>18</v>
      </c>
      <c r="B8" t="s">
        <v>36</v>
      </c>
    </row>
    <row r="9" spans="1:2" x14ac:dyDescent="0.2">
      <c r="A9" t="s">
        <v>19</v>
      </c>
    </row>
    <row r="10" spans="1:2" x14ac:dyDescent="0.2">
      <c r="A10" t="s">
        <v>28</v>
      </c>
    </row>
    <row r="11" spans="1:2" x14ac:dyDescent="0.2">
      <c r="A11" t="s">
        <v>20</v>
      </c>
    </row>
    <row r="12" spans="1:2" x14ac:dyDescent="0.2">
      <c r="A12" t="s">
        <v>22</v>
      </c>
      <c r="B12" t="s">
        <v>68</v>
      </c>
    </row>
    <row r="13" spans="1:2" x14ac:dyDescent="0.2">
      <c r="A13" t="s">
        <v>23</v>
      </c>
      <c r="B13" t="s">
        <v>37</v>
      </c>
    </row>
    <row r="14" spans="1:2" x14ac:dyDescent="0.2">
      <c r="A14" t="s">
        <v>24</v>
      </c>
    </row>
    <row r="15" spans="1:2" x14ac:dyDescent="0.2">
      <c r="A15" t="s">
        <v>40</v>
      </c>
    </row>
    <row r="16" spans="1:2" x14ac:dyDescent="0.2">
      <c r="A16" t="s">
        <v>44</v>
      </c>
    </row>
    <row r="17" spans="1:2" x14ac:dyDescent="0.2">
      <c r="A17" t="s">
        <v>47</v>
      </c>
    </row>
    <row r="18" spans="1:2" x14ac:dyDescent="0.2">
      <c r="A18" s="6" t="s">
        <v>74</v>
      </c>
    </row>
    <row r="19" spans="1:2" x14ac:dyDescent="0.2">
      <c r="A19" s="6" t="s">
        <v>38</v>
      </c>
      <c r="B19" t="s">
        <v>66</v>
      </c>
    </row>
    <row r="20" spans="1:2" x14ac:dyDescent="0.2">
      <c r="A20" s="6" t="s">
        <v>84</v>
      </c>
    </row>
    <row r="21" spans="1:2" x14ac:dyDescent="0.2">
      <c r="A21" s="6" t="s">
        <v>72</v>
      </c>
      <c r="B21" t="s">
        <v>90</v>
      </c>
    </row>
    <row r="22" spans="1:2" x14ac:dyDescent="0.2">
      <c r="A22" s="6" t="s">
        <v>79</v>
      </c>
    </row>
    <row r="23" spans="1:2" x14ac:dyDescent="0.2">
      <c r="A23" s="6" t="s">
        <v>76</v>
      </c>
    </row>
    <row r="24" spans="1:2" x14ac:dyDescent="0.2">
      <c r="A24" s="6" t="s">
        <v>82</v>
      </c>
    </row>
    <row r="25" spans="1:2" x14ac:dyDescent="0.2">
      <c r="A25" s="6" t="s">
        <v>88</v>
      </c>
    </row>
    <row r="26" spans="1:2" x14ac:dyDescent="0.2">
      <c r="A26" s="6" t="s">
        <v>87</v>
      </c>
    </row>
    <row r="27" spans="1:2" x14ac:dyDescent="0.2">
      <c r="A27" s="6" t="s">
        <v>89</v>
      </c>
    </row>
  </sheetData>
  <sortState xmlns:xlrd2="http://schemas.microsoft.com/office/spreadsheetml/2017/richdata2" ref="A2:A35">
    <sortCondition ref="A1:A35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Bastiat Society Funding</vt:lpstr>
      <vt:lpstr>Other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User</cp:lastModifiedBy>
  <dcterms:created xsi:type="dcterms:W3CDTF">2020-12-09T23:46:52Z</dcterms:created>
  <dcterms:modified xsi:type="dcterms:W3CDTF">2025-06-20T20:00:25Z</dcterms:modified>
</cp:coreProperties>
</file>