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A/Association of American Railroads/"/>
    </mc:Choice>
  </mc:AlternateContent>
  <xr:revisionPtr revIDLastSave="0" documentId="8_{396224CA-4431-404D-8FA7-A89FF240ECE7}" xr6:coauthVersionLast="47" xr6:coauthVersionMax="47" xr10:uidLastSave="{00000000-0000-0000-0000-000000000000}"/>
  <bookViews>
    <workbookView xWindow="51200" yWindow="3540" windowWidth="38400" windowHeight="21100" xr2:uid="{77A74E4F-3E40-1B45-85FC-EEAFBE4DD404}"/>
  </bookViews>
  <sheets>
    <sheet name="Analysis" sheetId="2" r:id="rId1"/>
    <sheet name="Grant_Data" sheetId="1" r:id="rId2"/>
    <sheet name="Contractors_Data" sheetId="4" r:id="rId3"/>
    <sheet name="Resources" sheetId="3" r:id="rId4"/>
  </sheets>
  <definedNames>
    <definedName name="_xlnm._FilterDatabase" localSheetId="2" hidden="1">Contractors_Data!$A$1:$D$57</definedName>
    <definedName name="_xlnm._FilterDatabase" localSheetId="1" hidden="1">Grant_Data!$D$1:$L$163</definedName>
  </definedNames>
  <calcPr calcId="191029"/>
  <pivotCaches>
    <pivotCache cacheId="3" r:id="rId5"/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2" l="1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59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10" i="2"/>
  <c r="B55" i="1"/>
  <c r="B36" i="1"/>
  <c r="B35" i="1"/>
  <c r="B34" i="1"/>
  <c r="B33" i="1"/>
  <c r="B32" i="1"/>
  <c r="B31" i="1"/>
  <c r="B30" i="1"/>
  <c r="B29" i="1"/>
  <c r="B28" i="1"/>
  <c r="B27" i="1"/>
  <c r="B26" i="1"/>
  <c r="L177" i="1"/>
  <c r="L178" i="1"/>
  <c r="L179" i="1"/>
  <c r="L180" i="1"/>
  <c r="L181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B20" i="1"/>
  <c r="L133" i="1" l="1"/>
  <c r="L62" i="1"/>
  <c r="L98" i="1"/>
  <c r="L59" i="1"/>
  <c r="L80" i="1"/>
  <c r="L99" i="1"/>
  <c r="L121" i="1"/>
  <c r="L140" i="1"/>
  <c r="L92" i="1"/>
  <c r="L155" i="1"/>
  <c r="L134" i="1"/>
  <c r="L156" i="1"/>
  <c r="L101" i="1"/>
  <c r="L64" i="1"/>
  <c r="L154" i="1"/>
  <c r="L85" i="1"/>
  <c r="L37" i="1"/>
  <c r="L72" i="1"/>
  <c r="L174" i="1"/>
  <c r="L74" i="1"/>
  <c r="L110" i="1"/>
  <c r="L131" i="1"/>
  <c r="L151" i="1"/>
  <c r="L11" i="1"/>
  <c r="L43" i="1"/>
  <c r="L58" i="1"/>
  <c r="L79" i="1"/>
  <c r="L97" i="1"/>
  <c r="L120" i="1"/>
  <c r="L139" i="1"/>
  <c r="L160" i="1"/>
  <c r="L45" i="1"/>
  <c r="L61" i="1"/>
  <c r="L81" i="1"/>
  <c r="L100" i="1"/>
  <c r="L122" i="1"/>
  <c r="L141" i="1"/>
  <c r="L161" i="1"/>
  <c r="L170" i="1"/>
  <c r="L19" i="1"/>
  <c r="L50" i="1"/>
  <c r="L68" i="1"/>
  <c r="L88" i="1"/>
  <c r="L109" i="1"/>
  <c r="L129" i="1"/>
  <c r="L150" i="1"/>
  <c r="L169" i="1"/>
  <c r="L172" i="1"/>
  <c r="L69" i="1"/>
  <c r="L159" i="1"/>
  <c r="L116" i="1"/>
  <c r="L104" i="1"/>
  <c r="L16" i="1"/>
  <c r="L10" i="1"/>
  <c r="L8" i="1"/>
  <c r="L40" i="1"/>
  <c r="L76" i="1"/>
  <c r="L94" i="1"/>
  <c r="L39" i="1"/>
  <c r="L54" i="1"/>
  <c r="L115" i="1"/>
  <c r="L173" i="1"/>
  <c r="L71" i="1"/>
  <c r="L136" i="1"/>
  <c r="L3" i="1"/>
  <c r="L90" i="1"/>
  <c r="L113" i="1"/>
  <c r="L153" i="1"/>
  <c r="L9" i="1"/>
  <c r="L41" i="1"/>
  <c r="L56" i="1"/>
  <c r="L77" i="1"/>
  <c r="L95" i="1"/>
  <c r="L117" i="1"/>
  <c r="L137" i="1"/>
  <c r="L119" i="1"/>
  <c r="L111" i="1"/>
  <c r="L132" i="1"/>
  <c r="L152" i="1"/>
  <c r="L4" i="1"/>
  <c r="L73" i="1"/>
  <c r="L18" i="1"/>
  <c r="L48" i="1"/>
  <c r="L66" i="1"/>
  <c r="L86" i="1"/>
  <c r="L107" i="1"/>
  <c r="L127" i="1"/>
  <c r="L148" i="1"/>
  <c r="L167" i="1"/>
  <c r="L53" i="1"/>
  <c r="L78" i="1"/>
  <c r="L93" i="1"/>
  <c r="L135" i="1"/>
  <c r="L157" i="1"/>
  <c r="L7" i="1"/>
  <c r="L114" i="1"/>
  <c r="L15" i="1"/>
  <c r="L47" i="1"/>
  <c r="L65" i="1"/>
  <c r="L83" i="1"/>
  <c r="L105" i="1"/>
  <c r="L126" i="1"/>
  <c r="L145" i="1"/>
  <c r="L146" i="1"/>
  <c r="L166" i="1"/>
  <c r="L171" i="1"/>
  <c r="L89" i="1"/>
  <c r="L130" i="1"/>
  <c r="L2" i="1"/>
  <c r="L38" i="1"/>
  <c r="L123" i="1"/>
  <c r="L52" i="1"/>
  <c r="L14" i="1"/>
  <c r="L49" i="1"/>
  <c r="L67" i="1"/>
  <c r="L87" i="1"/>
  <c r="L108" i="1"/>
  <c r="L128" i="1"/>
  <c r="L149" i="1"/>
  <c r="L168" i="1"/>
  <c r="L176" i="1"/>
  <c r="L5" i="1"/>
  <c r="L51" i="1"/>
  <c r="L70" i="1"/>
  <c r="L91" i="1"/>
  <c r="L12" i="1"/>
  <c r="L17" i="1"/>
  <c r="L44" i="1"/>
  <c r="L60" i="1"/>
  <c r="L84" i="1"/>
  <c r="L106" i="1"/>
  <c r="L13" i="1"/>
  <c r="L46" i="1"/>
  <c r="L63" i="1"/>
  <c r="L82" i="1"/>
  <c r="L102" i="1"/>
  <c r="L124" i="1"/>
  <c r="L142" i="1"/>
  <c r="L162" i="1"/>
  <c r="L103" i="1"/>
  <c r="L144" i="1"/>
  <c r="L164" i="1"/>
  <c r="L175" i="1"/>
  <c r="L125" i="1"/>
  <c r="L143" i="1"/>
  <c r="L163" i="1"/>
  <c r="L6" i="1"/>
  <c r="L42" i="1"/>
  <c r="L57" i="1"/>
  <c r="L75" i="1"/>
  <c r="L96" i="1"/>
  <c r="L118" i="1"/>
  <c r="L138" i="1"/>
  <c r="L158" i="1"/>
  <c r="L165" i="1"/>
  <c r="L147" i="1"/>
  <c r="L11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2" i="1"/>
</calcChain>
</file>

<file path=xl/sharedStrings.xml><?xml version="1.0" encoding="utf-8"?>
<sst xmlns="http://schemas.openxmlformats.org/spreadsheetml/2006/main" count="1288" uniqueCount="201">
  <si>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</si>
  <si>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</si>
  <si>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</si>
  <si>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</si>
  <si>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</si>
  <si>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</si>
  <si>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</si>
  <si>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</si>
  <si>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recipient_EIN</t>
  </si>
  <si>
    <t>74-2232576</t>
  </si>
  <si>
    <t>Association of American Railroads</t>
  </si>
  <si>
    <t>added</t>
  </si>
  <si>
    <t>Rutgers University Foundation</t>
  </si>
  <si>
    <t>23-7318742</t>
  </si>
  <si>
    <t>52-1864166</t>
  </si>
  <si>
    <t>University of Illinois</t>
  </si>
  <si>
    <t>37-6006007</t>
  </si>
  <si>
    <t>Because of Elizabeth</t>
  </si>
  <si>
    <t>30-0220742</t>
  </si>
  <si>
    <t>American Action Network</t>
  </si>
  <si>
    <t>27-0730508</t>
  </si>
  <si>
    <t>American Chemistry Council</t>
  </si>
  <si>
    <t>53-0104410</t>
  </si>
  <si>
    <t>Congressional Black Caucus Foundation</t>
  </si>
  <si>
    <t>52-1160561</t>
  </si>
  <si>
    <t>Congressional Hispanic Caucus Institute</t>
  </si>
  <si>
    <t>52-1114225</t>
  </si>
  <si>
    <t>Congressional Institute</t>
  </si>
  <si>
    <t>52-1504189</t>
  </si>
  <si>
    <t>Coalition Against Bigger Trucks</t>
  </si>
  <si>
    <t>94-3229678</t>
  </si>
  <si>
    <t>GoRail</t>
  </si>
  <si>
    <t>35-2226505</t>
  </si>
  <si>
    <t>Republican Main Street Partnership</t>
  </si>
  <si>
    <t>59-1828852</t>
  </si>
  <si>
    <t>Metropolitan Planning Council</t>
  </si>
  <si>
    <t>36-2382849</t>
  </si>
  <si>
    <t>NCSL Foundation for State Legislatures</t>
  </si>
  <si>
    <t>Railroad Research Foundation</t>
  </si>
  <si>
    <t>52-2344655</t>
  </si>
  <si>
    <t>Surface Transportation Policy Project</t>
  </si>
  <si>
    <t>Transportation Research Board</t>
  </si>
  <si>
    <t>53-0196932</t>
  </si>
  <si>
    <t>ASLRRA</t>
  </si>
  <si>
    <t>53-6000080</t>
  </si>
  <si>
    <t>Brookings Institution</t>
  </si>
  <si>
    <t>53-0196577</t>
  </si>
  <si>
    <t>52-2270607</t>
  </si>
  <si>
    <t>March of Dimes</t>
  </si>
  <si>
    <t>13-1846366</t>
  </si>
  <si>
    <t>CBC Institute</t>
  </si>
  <si>
    <t xml:space="preserve"> 21st Century Council</t>
  </si>
  <si>
    <t>National Association of Manufacturers</t>
  </si>
  <si>
    <t>13-1084330</t>
  </si>
  <si>
    <t>National Troopers Coalition and Charitable Foundation</t>
  </si>
  <si>
    <t>22-2324223</t>
  </si>
  <si>
    <t>University of Illinois Foundation</t>
  </si>
  <si>
    <t>Americans for Tax Reform</t>
  </si>
  <si>
    <t>52-1403587</t>
  </si>
  <si>
    <t>American Forest &amp; Paper Association</t>
  </si>
  <si>
    <t>52-1802251</t>
  </si>
  <si>
    <t>Congressional Black Caucus Institute</t>
  </si>
  <si>
    <t>Fixed Wireless Communications</t>
  </si>
  <si>
    <t>46-1654485</t>
  </si>
  <si>
    <t>John W Barriger III National Railroad Library</t>
  </si>
  <si>
    <t>One University</t>
  </si>
  <si>
    <t>57-0976265</t>
  </si>
  <si>
    <t>National Academy of Sciences</t>
  </si>
  <si>
    <t>Reforming America's Taxes Equitably</t>
  </si>
  <si>
    <t>45-2850524</t>
  </si>
  <si>
    <t>original_order</t>
  </si>
  <si>
    <t>Error in name</t>
  </si>
  <si>
    <t>Alzheimer's Association</t>
  </si>
  <si>
    <t>52-1196162</t>
  </si>
  <si>
    <t>23-7098123</t>
  </si>
  <si>
    <t>So Other Might Eat</t>
  </si>
  <si>
    <t>US Chamber of Commerce</t>
  </si>
  <si>
    <t>53-0045720</t>
  </si>
  <si>
    <t>Business Industry Political Action Committee (BIPAC)</t>
  </si>
  <si>
    <t>13-1985476</t>
  </si>
  <si>
    <t>Horatio Alger Association</t>
  </si>
  <si>
    <t>13-1669975</t>
  </si>
  <si>
    <t>National Association for Urban Debate Leagues (NAUDL)</t>
  </si>
  <si>
    <t>20-4323096</t>
  </si>
  <si>
    <t>74-2459189</t>
  </si>
  <si>
    <t>One Door for Education Foundation</t>
  </si>
  <si>
    <t>45-2261887</t>
  </si>
  <si>
    <t>American Coalition for Clean Coal Electricity (ACCCE)</t>
  </si>
  <si>
    <t>American Petroleum Institute</t>
  </si>
  <si>
    <t>52-1799853</t>
  </si>
  <si>
    <t>13-0433430</t>
  </si>
  <si>
    <t>Collins Johnson Group</t>
  </si>
  <si>
    <t>45-1292936</t>
  </si>
  <si>
    <t>The Faith &amp; Politics Institute</t>
  </si>
  <si>
    <t>52-1759052</t>
  </si>
  <si>
    <t>National Association of Counties</t>
  </si>
  <si>
    <t>53-0190321</t>
  </si>
  <si>
    <t>North American Rail Shippers Association (NARS)</t>
  </si>
  <si>
    <t>75-2635975</t>
  </si>
  <si>
    <t>Bluegreen Alliance</t>
  </si>
  <si>
    <t>20-3477309</t>
  </si>
  <si>
    <t>Competitive Enterprise Institute</t>
  </si>
  <si>
    <t>52-1351785</t>
  </si>
  <si>
    <t>State of Louisiana Department of Transportation &amp; Development</t>
  </si>
  <si>
    <t>Army College</t>
  </si>
  <si>
    <t>23-2034407</t>
  </si>
  <si>
    <t>Common Ground Alliance</t>
  </si>
  <si>
    <t>41-1984081</t>
  </si>
  <si>
    <t>Public Private Partnership</t>
  </si>
  <si>
    <t>The Center for American Progress</t>
  </si>
  <si>
    <t>30-0126510</t>
  </si>
  <si>
    <t>Operation Lifesaver</t>
  </si>
  <si>
    <t>Grand Total</t>
  </si>
  <si>
    <t>recipient_name_effective</t>
  </si>
  <si>
    <t>Transportation Research Board, NAS</t>
  </si>
  <si>
    <t>Sum of contribution</t>
  </si>
  <si>
    <t>Year</t>
  </si>
  <si>
    <t>Recipient</t>
  </si>
  <si>
    <t>Association of American Railroads Donations by Year</t>
  </si>
  <si>
    <t>desmogblog.com/association-american-railroads</t>
  </si>
  <si>
    <t>Data retrieved</t>
  </si>
  <si>
    <t>N</t>
  </si>
  <si>
    <t>resource URL</t>
  </si>
  <si>
    <t>https://www.sourcewatch.org/index.php/American_Action_Network</t>
  </si>
  <si>
    <t>https://www.sourcewatch.org/index.php/American_Chemistry_Council</t>
  </si>
  <si>
    <t>https://www.desmogblog.com/american-coalition-clean-coal-electricity</t>
  </si>
  <si>
    <t>https://www.sourcewatch.org/index.php/American_Forest_and_Paper_Association</t>
  </si>
  <si>
    <t>https://www.desmogblog.com/american-petroleum-institute</t>
  </si>
  <si>
    <t>https://www.desmogblog.com/americans-tax-reform</t>
  </si>
  <si>
    <t>key org</t>
  </si>
  <si>
    <t>https://www.sourcewatch.org/index.php/Brookings_Institution</t>
  </si>
  <si>
    <t>https://www.sourcewatch.org/index.php/Business_Industry_Political_Action_Committee</t>
  </si>
  <si>
    <t>https://www.desmogblog.com/competitive-enterprise-institute</t>
  </si>
  <si>
    <t>https://www.sourcewatch.org/index.php/Congressional_Black_Caucus_Foundation</t>
  </si>
  <si>
    <t>https://www.sourcewatch.org/index.php/Congressional_Institute</t>
  </si>
  <si>
    <t>https://www.sourcewatch.org/index.php/March_of_Dimes</t>
  </si>
  <si>
    <t>https://www.desmogblog.com/national-association-manufacturers</t>
  </si>
  <si>
    <t>https://www.news4jax.com/news/2017/05/02/one-doors-founder-admits-charity-was-slush-fund-for-corrine-brown/</t>
  </si>
  <si>
    <t>https://www.sourcewatch.org/index.php/Center_for_American_Progress</t>
  </si>
  <si>
    <t>https://www.sourcewatch.org/index.php/Faith_%26_Politics_Institute</t>
  </si>
  <si>
    <t>https://www.desmogblog.com/us-chamber-commerce</t>
  </si>
  <si>
    <t>Highlight</t>
  </si>
  <si>
    <t>Congressional Black Caucus Political Education and Leadership Institute</t>
  </si>
  <si>
    <t>Edison Electric Institute</t>
  </si>
  <si>
    <t>13-0659550</t>
  </si>
  <si>
    <t>https://www.desmogblog.com/edison-electric-institute</t>
  </si>
  <si>
    <t>Georgetown University</t>
  </si>
  <si>
    <t>53-0196603</t>
  </si>
  <si>
    <t>Rutgers University</t>
  </si>
  <si>
    <t>Resource URL</t>
  </si>
  <si>
    <t>(Multiple Items)</t>
  </si>
  <si>
    <t>Name</t>
  </si>
  <si>
    <t>Service</t>
  </si>
  <si>
    <t>Compensation</t>
  </si>
  <si>
    <t>Testing &amp; Research</t>
  </si>
  <si>
    <t>Subject Matter</t>
  </si>
  <si>
    <t>Paid Media Consulting + Advertising</t>
  </si>
  <si>
    <t>Gibson, Dunn &amp; Crutcher LLP</t>
  </si>
  <si>
    <t>Legal Consulting</t>
  </si>
  <si>
    <t>Factor, Inc.</t>
  </si>
  <si>
    <t>Transportation Technology Center, Inc.</t>
  </si>
  <si>
    <t>IT Consulting</t>
  </si>
  <si>
    <t>ARINC</t>
  </si>
  <si>
    <t>Engineering Consulting</t>
  </si>
  <si>
    <t>Hogan Lovells US LLP</t>
  </si>
  <si>
    <t>Regulatory/Economic Consulting</t>
  </si>
  <si>
    <t>California Environmental Associates</t>
  </si>
  <si>
    <t>Environmental/Regulatory Consulting</t>
  </si>
  <si>
    <t>Home Front Com LLC DBA Subject Matter</t>
  </si>
  <si>
    <t>Steptoe &amp; Johnson LLP</t>
  </si>
  <si>
    <t>Oliver Wyman</t>
  </si>
  <si>
    <t>FTI Consulting, Inc.</t>
  </si>
  <si>
    <t>SKD Knickerbocker LLC</t>
  </si>
  <si>
    <t>PR/Advertising</t>
  </si>
  <si>
    <t>Breaux Lott Leadership Group LLC</t>
  </si>
  <si>
    <t>Legislative Consultants</t>
  </si>
  <si>
    <t>Cleary Gottlieb Steen &amp; Hamilton LLP</t>
  </si>
  <si>
    <t>Ansaldo STS USA Inc</t>
  </si>
  <si>
    <t>Community Strategies</t>
  </si>
  <si>
    <t>Jacobs Engineering</t>
  </si>
  <si>
    <t>Engineering Design</t>
  </si>
  <si>
    <t>Southwest Research Institute</t>
  </si>
  <si>
    <t>Economic Consulting</t>
  </si>
  <si>
    <t>Transystems Consulting</t>
  </si>
  <si>
    <t>Research Consulting</t>
  </si>
  <si>
    <t>category</t>
  </si>
  <si>
    <t>Org</t>
  </si>
  <si>
    <t>Independent Contractor</t>
  </si>
  <si>
    <t>https://www.sourcewatch.org/index.php/ARINC_Engineering_Services</t>
  </si>
  <si>
    <t>Compass Lexecon</t>
  </si>
  <si>
    <t>https://www.desmogblog.com/directory/vocabulary/19753</t>
  </si>
  <si>
    <t>https://www.sourcewatch.org/index.php/California_Environmental_Associates</t>
  </si>
  <si>
    <t>Sidley Austin LLP</t>
  </si>
  <si>
    <t>https://www.sourcewatch.org/index.php/Sidley_Austin</t>
  </si>
  <si>
    <t>https://www.desmogblog.com/nera-economic-consulting</t>
  </si>
  <si>
    <t>https://www.desmogblog.com/fti-consulting</t>
  </si>
  <si>
    <t>Sum of Compensation</t>
  </si>
  <si>
    <t>Primary Service</t>
  </si>
  <si>
    <t>AAR Donations</t>
  </si>
  <si>
    <t>Contractor</t>
  </si>
  <si>
    <t>3rd Party Contractors Hired by 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</si>
</sst>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2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15" fontId="6" fillId="0" borderId="0" xfId="0" applyNumberFormat="1" applyFont="1"/>
    <xf numFmtId="0" fontId="0" fillId="0" borderId="0" xfId="0"/>
  </cellXfs>
  <cellStyles count="2">
    <cellStyle name="Hyperlink" xfId="1" builtinId="8"/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19.640747800928" createdVersion="6" refreshedVersion="6" minRefreshableVersion="3" recordCount="181" xr:uid="{AB7DEE1C-C55B-BB4B-8D1D-0F832EA39260}">
  <cacheSource type="worksheet">
    <worksheetSource ref="A1:L1048576" sheet="Grant_Data"/>
  </cacheSource>
  <cacheFields count="12">
    <cacheField name="data_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_effective" numFmtId="0">
      <sharedItems containsBlank="1" count="51">
        <s v="American Chemistry Council"/>
        <s v="Americans for Tax Reform"/>
        <s v="American Forest &amp; Paper Association"/>
        <s v="ASLRRA"/>
        <s v="Coalition Against Bigger Trucks"/>
        <s v="Congressional Black Caucus Institute"/>
        <s v="Congressional Hispanic Caucus Institute"/>
        <s v="Congressional Institute"/>
        <s v="Fixed Wireless Communications"/>
        <s v="GoRail"/>
        <s v="John W Barriger III National Railroad Library"/>
        <s v="NCSL Foundation for State Legislatures"/>
        <s v="Transportation Research Board, NAS"/>
        <s v="Railroad Research Foundation"/>
        <s v="Reforming America's Taxes Equitably"/>
        <s v="Republican Main Street Partnership"/>
        <s v="Surface Transportation Policy Project"/>
        <s v="University of Illinois"/>
        <s v="Congressional Black Caucus Foundation"/>
        <s v="Edison Electric Institute"/>
        <s v="Georgetown University"/>
        <s v="Rutgers University Foundation"/>
        <s v="Because of Elizabeth"/>
        <s v="American Action Network"/>
        <s v="Metropolitan Planning Council"/>
        <s v="Brookings Institution"/>
        <s v="March of Dimes"/>
        <s v="National Association of Manufacturers"/>
        <s v="National Troopers Coalition and Charitable Foundation"/>
        <s v="Alzheimer's Association"/>
        <s v="So Other Might Eat"/>
        <s v="US Chamber of Commerce"/>
        <s v="Business Industry Political Action Committee (BIPAC)"/>
        <s v="Horatio Alger Association"/>
        <s v="National Association for Urban Debate Leagues (NAUDL)"/>
        <s v="Operation Lifesaver"/>
        <s v="One Door for Education Foundation"/>
        <s v="American Coalition for Clean Coal Electricity (ACCCE)"/>
        <s v="American Petroleum Institute"/>
        <s v="Collins Johnson Group"/>
        <s v="The Faith &amp; Politics Institute"/>
        <s v="National Association of Counties"/>
        <s v="North American Rail Shippers Association (NARS)"/>
        <s v="Bluegreen Alliance"/>
        <s v="Competitive Enterprise Institute"/>
        <s v="State of Louisiana Department of Transportation &amp; Development"/>
        <s v="Army College"/>
        <s v="Common Ground Alliance"/>
        <s v="Public Private Partnership"/>
        <s v="The Center for American Progress"/>
        <m/>
      </sharedItems>
    </cacheField>
    <cacheField name="recipient_name" numFmtId="0">
      <sharedItems containsBlank="1"/>
    </cacheField>
    <cacheField name="recipient_EIN" numFmtId="0">
      <sharedItems containsBlank="1"/>
    </cacheField>
    <cacheField name="contribution" numFmtId="164">
      <sharedItems containsString="0" containsBlank="1" containsNumber="1" containsInteger="1" minValue="5246" maxValue="7958648"/>
    </cacheField>
    <cacheField name="year" numFmtId="0">
      <sharedItems containsString="0" containsBlank="1" containsNumber="1" containsInteger="1" minValue="2008" maxValue="2018" count="12">
        <n v="2018"/>
        <n v="2017"/>
        <n v="2016"/>
        <n v="2015"/>
        <n v="2014"/>
        <n v="2013"/>
        <n v="2012"/>
        <n v="2011"/>
        <n v="2010"/>
        <n v="2009"/>
        <n v="2008"/>
        <m/>
      </sharedItems>
    </cacheField>
    <cacheField name="verified" numFmtId="0">
      <sharedItems containsBlank="1"/>
    </cacheField>
    <cacheField name="original_order" numFmtId="0">
      <sharedItems containsString="0" containsBlank="1" containsNumber="1" containsInteger="1" minValue="1" maxValue="21"/>
    </cacheField>
    <cacheField name="notes" numFmtId="0">
      <sharedItems containsBlank="1"/>
    </cacheField>
    <cacheField name="Highlight" numFmtId="0">
      <sharedItems containsBlank="1" count="3">
        <s v=""/>
        <s v="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19.732753472221" createdVersion="6" refreshedVersion="6" minRefreshableVersion="3" recordCount="57" xr:uid="{79A338DD-A86B-7B4F-BBBB-AC94595D0894}">
  <cacheSource type="worksheet">
    <worksheetSource ref="A1:D1048576" sheet="Contractors_Data"/>
  </cacheSource>
  <cacheFields count="4">
    <cacheField name="Year" numFmtId="0">
      <sharedItems containsString="0" containsBlank="1" containsNumber="1" containsInteger="1" minValue="2008" maxValue="2018" count="12">
        <n v="2018"/>
        <n v="2017"/>
        <n v="2016"/>
        <n v="2015"/>
        <n v="2014"/>
        <n v="2013"/>
        <n v="2012"/>
        <n v="2011"/>
        <n v="2010"/>
        <n v="2009"/>
        <n v="2008"/>
        <m/>
      </sharedItems>
    </cacheField>
    <cacheField name="Name" numFmtId="0">
      <sharedItems containsBlank="1" count="22">
        <s v="Transportation Technology Center, Inc."/>
        <s v="Subject Matter"/>
        <s v="Gibson, Dunn &amp; Crutcher LLP"/>
        <s v="Factor, Inc."/>
        <s v="ARINC"/>
        <s v="Hogan Lovells US LLP"/>
        <s v="Compass Lexecon"/>
        <s v="California Environmental Associates"/>
        <s v="Home Front Com LLC DBA Subject Matter"/>
        <s v="Sidley Austin LLP"/>
        <s v="Steptoe &amp; Johnson LLP"/>
        <s v="Oliver Wyman"/>
        <s v="FTI Consulting, Inc."/>
        <s v="SKD Knickerbocker LLC"/>
        <s v="Breaux Lott Leadership Group LLC"/>
        <s v="Cleary Gottlieb Steen &amp; Hamilton LLP"/>
        <s v="Ansaldo STS USA Inc"/>
        <s v="Community Strategies"/>
        <s v="Jacobs Engineering"/>
        <s v="Southwest Research Institute"/>
        <s v="Transystems Consulting"/>
        <m/>
      </sharedItems>
    </cacheField>
    <cacheField name="Service" numFmtId="0">
      <sharedItems containsBlank="1" count="13">
        <s v="Testing &amp; Research"/>
        <s v="Paid Media Consulting + Advertising"/>
        <s v="Legal Consulting"/>
        <s v="IT Consulting"/>
        <s v="Engineering Consulting"/>
        <s v="Regulatory/Economic Consulting"/>
        <s v="Environmental/Regulatory Consulting"/>
        <s v="PR/Advertising"/>
        <s v="Legislative Consultants"/>
        <s v="Engineering Design"/>
        <s v="Economic Consulting"/>
        <s v="Research Consulting"/>
        <m/>
      </sharedItems>
    </cacheField>
    <cacheField name="Compensation" numFmtId="164">
      <sharedItems containsString="0" containsBlank="1" containsNumber="1" containsInteger="1" minValue="325000" maxValue="15583144" count="56">
        <n v="12885501"/>
        <n v="3752718"/>
        <n v="768246"/>
        <n v="582552"/>
        <n v="432996"/>
        <n v="13189773"/>
        <n v="5179101"/>
        <n v="1113335"/>
        <n v="412900"/>
        <n v="372263"/>
        <n v="14024053"/>
        <n v="4724117"/>
        <n v="1283976"/>
        <n v="971254"/>
        <n v="856898"/>
        <n v="15488151"/>
        <n v="5031859"/>
        <n v="1150324"/>
        <n v="1091629"/>
        <n v="563370"/>
        <n v="15583144"/>
        <n v="1549707"/>
        <n v="1190664"/>
        <n v="1081005"/>
        <n v="758294"/>
        <n v="13745337"/>
        <n v="1419520"/>
        <n v="1288877"/>
        <n v="1157005"/>
        <n v="1027908"/>
        <n v="15425097"/>
        <n v="485357"/>
        <n v="446353"/>
        <n v="440118"/>
        <n v="360187"/>
        <n v="13450277"/>
        <n v="994814"/>
        <n v="788470"/>
        <n v="508097"/>
        <n v="480000"/>
        <n v="13351200"/>
        <n v="467552"/>
        <n v="440000"/>
        <n v="397141"/>
        <n v="325000"/>
        <n v="840929"/>
        <n v="634149"/>
        <n v="565915"/>
        <n v="554822"/>
        <n v="13811698"/>
        <n v="830856"/>
        <n v="791012"/>
        <n v="719012"/>
        <n v="686894"/>
        <n v="5750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n v="990"/>
    <s v="Association of American Railroads_American Chemistry Council20187500"/>
    <s v="Association of American Railroads"/>
    <x v="0"/>
    <s v="American Chemistry Council"/>
    <s v="53-0104410"/>
    <n v="7500"/>
    <x v="0"/>
    <s v="added"/>
    <n v="1"/>
    <m/>
    <x v="0"/>
  </r>
  <r>
    <n v="990"/>
    <s v="Association of American Railroads_Americans for Tax Reform201825000"/>
    <s v="Association of American Railroads"/>
    <x v="1"/>
    <s v="Americans for Tax Reform"/>
    <s v="52-1403587"/>
    <n v="25000"/>
    <x v="0"/>
    <s v="added"/>
    <n v="2"/>
    <m/>
    <x v="0"/>
  </r>
  <r>
    <n v="990"/>
    <s v="Association of American Railroads_American Forest &amp; Paper Association201810000"/>
    <s v="Association of American Railroads"/>
    <x v="2"/>
    <s v="American Forest &amp; Paper Association"/>
    <s v="52-1802251"/>
    <n v="10000"/>
    <x v="0"/>
    <s v="added"/>
    <n v="3"/>
    <m/>
    <x v="0"/>
  </r>
  <r>
    <n v="990"/>
    <s v="Association of American Railroads_ASLRRA201817000"/>
    <s v="Association of American Railroads"/>
    <x v="3"/>
    <s v="ASLRRA"/>
    <s v="53-6000080"/>
    <n v="17000"/>
    <x v="0"/>
    <s v="added"/>
    <n v="4"/>
    <m/>
    <x v="0"/>
  </r>
  <r>
    <n v="990"/>
    <s v="Association of American Railroads_Coalition Against Bigger Trucks2018595000"/>
    <s v="Association of American Railroads"/>
    <x v="4"/>
    <s v="Coalition Against Bigger Trucks"/>
    <s v="94-3229678"/>
    <n v="595000"/>
    <x v="0"/>
    <s v="added"/>
    <n v="5"/>
    <m/>
    <x v="0"/>
  </r>
  <r>
    <n v="990"/>
    <s v="Association of American Railroads_Congressional Black Caucus Institute201820000"/>
    <s v="Association of American Railroads"/>
    <x v="5"/>
    <s v="Congressional Black Caucus Institute"/>
    <s v="52-2270607"/>
    <n v="20000"/>
    <x v="0"/>
    <s v="added"/>
    <n v="6"/>
    <m/>
    <x v="0"/>
  </r>
  <r>
    <n v="990"/>
    <s v="Association of American Railroads_Congressional Hispanic Caucus Institute20187500"/>
    <s v="Association of American Railroads"/>
    <x v="6"/>
    <s v="Congressional Hispanic Caucus Institute"/>
    <s v="52-1114225"/>
    <n v="7500"/>
    <x v="0"/>
    <s v="added"/>
    <n v="7"/>
    <m/>
    <x v="0"/>
  </r>
  <r>
    <n v="990"/>
    <s v="Association of American Railroads_Congressional Institute201827500"/>
    <s v="Association of American Railroads"/>
    <x v="7"/>
    <s v="Congressional Institute"/>
    <s v="52-1504189"/>
    <n v="27500"/>
    <x v="0"/>
    <s v="added"/>
    <n v="8"/>
    <m/>
    <x v="0"/>
  </r>
  <r>
    <n v="990"/>
    <s v="Association of American Railroads_Fixed Wireless Communications201810000"/>
    <s v="Association of American Railroads"/>
    <x v="8"/>
    <s v="Fixed Wireless Communications"/>
    <s v="46-1654485"/>
    <n v="10000"/>
    <x v="0"/>
    <s v="added"/>
    <n v="9"/>
    <m/>
    <x v="0"/>
  </r>
  <r>
    <n v="990"/>
    <s v="Association of American Railroads_GoRail2018437500"/>
    <s v="Association of American Railroads"/>
    <x v="9"/>
    <s v="GoRail"/>
    <s v="35-2226505"/>
    <n v="437500"/>
    <x v="0"/>
    <s v="added"/>
    <n v="10"/>
    <m/>
    <x v="0"/>
  </r>
  <r>
    <n v="990"/>
    <s v="Association of American Railroads_John W Barriger III National Railroad Library20187500"/>
    <s v="Association of American Railroads"/>
    <x v="10"/>
    <s v="John W Barriger III National Railroad Library"/>
    <s v="57-0976265"/>
    <n v="7500"/>
    <x v="0"/>
    <s v="added"/>
    <n v="11"/>
    <s v="One University"/>
    <x v="1"/>
  </r>
  <r>
    <n v="990"/>
    <s v="Association of American Railroads_NCSL Foundation for State Legislatures20187500"/>
    <s v="Association of American Railroads"/>
    <x v="11"/>
    <s v="NCSL Foundation for State Legislatures"/>
    <s v="74-2232576"/>
    <n v="7500"/>
    <x v="0"/>
    <s v="added"/>
    <n v="12"/>
    <m/>
    <x v="0"/>
  </r>
  <r>
    <n v="990"/>
    <s v="Association of American Railroads_Transportation Research Board, NAS201870875"/>
    <s v="Association of American Railroads"/>
    <x v="12"/>
    <s v="National Academy of Sciences"/>
    <s v="53-0196932"/>
    <n v="70875"/>
    <x v="0"/>
    <s v="added"/>
    <n v="13"/>
    <m/>
    <x v="0"/>
  </r>
  <r>
    <n v="990"/>
    <s v="Association of American Railroads_Railroad Research Foundation201814000"/>
    <s v="Association of American Railroads"/>
    <x v="13"/>
    <s v="Railroad Research Foundation"/>
    <s v="52-2344655"/>
    <n v="14000"/>
    <x v="0"/>
    <s v="added"/>
    <n v="14"/>
    <m/>
    <x v="0"/>
  </r>
  <r>
    <n v="990"/>
    <s v="Association of American Railroads_Reforming America's Taxes Equitably201810000"/>
    <s v="Association of American Railroads"/>
    <x v="14"/>
    <s v="Reforming America's Taxes Equitably"/>
    <s v="45-2850524"/>
    <n v="10000"/>
    <x v="0"/>
    <s v="added"/>
    <n v="15"/>
    <m/>
    <x v="0"/>
  </r>
  <r>
    <n v="990"/>
    <s v="Association of American Railroads_Republican Main Street Partnership201810000"/>
    <s v="Association of American Railroads"/>
    <x v="15"/>
    <s v="Republican Main Street Partnership"/>
    <s v="59-1828852"/>
    <n v="10000"/>
    <x v="0"/>
    <s v="added"/>
    <n v="16"/>
    <m/>
    <x v="0"/>
  </r>
  <r>
    <n v="990"/>
    <s v="Association of American Railroads_Surface Transportation Policy Project201850000"/>
    <s v="Association of American Railroads"/>
    <x v="16"/>
    <s v="Surface Transportation Policy Project"/>
    <s v="52-1864166"/>
    <n v="50000"/>
    <x v="0"/>
    <s v="added"/>
    <n v="17"/>
    <m/>
    <x v="0"/>
  </r>
  <r>
    <n v="990"/>
    <s v="Association of American Railroads_University of Illinois2018141000"/>
    <s v="Association of American Railroads"/>
    <x v="17"/>
    <s v="University of Illinois"/>
    <s v="37-6006007"/>
    <n v="141000"/>
    <x v="0"/>
    <s v="added"/>
    <n v="18"/>
    <m/>
    <x v="0"/>
  </r>
  <r>
    <n v="990"/>
    <s v="Association of American Railroads_ASLRRA201717908"/>
    <s v="Association of American Railroads"/>
    <x v="3"/>
    <s v="ASLRRA"/>
    <s v="53-6000080"/>
    <n v="17908"/>
    <x v="1"/>
    <s v="added"/>
    <n v="1"/>
    <m/>
    <x v="0"/>
  </r>
  <r>
    <n v="990"/>
    <s v="Association of American Railroads_American Chemistry Council20177500"/>
    <s v="Association of American Railroads"/>
    <x v="0"/>
    <s v="American Chemistry Council"/>
    <s v="53-0104410"/>
    <n v="7500"/>
    <x v="1"/>
    <s v="added"/>
    <n v="2"/>
    <m/>
    <x v="0"/>
  </r>
  <r>
    <n v="990"/>
    <s v="Association of American Railroads_Americans for Tax Reform201725000"/>
    <s v="Association of American Railroads"/>
    <x v="1"/>
    <s v="Americans for Tax Reform"/>
    <s v="52-1403587"/>
    <n v="25000"/>
    <x v="1"/>
    <s v="added"/>
    <n v="3"/>
    <m/>
    <x v="0"/>
  </r>
  <r>
    <n v="990"/>
    <s v="Association of American Railroads_Congressional Black Caucus Institute201720000"/>
    <s v="Association of American Railroads"/>
    <x v="5"/>
    <s v="Congressional Black Caucus Political Education and Leadership Institute"/>
    <s v="52-2270607"/>
    <n v="20000"/>
    <x v="1"/>
    <s v="added"/>
    <n v="4"/>
    <m/>
    <x v="0"/>
  </r>
  <r>
    <n v="990"/>
    <s v="Association of American Railroads_Congressional Black Caucus Foundation20176000"/>
    <s v="Association of American Railroads"/>
    <x v="18"/>
    <s v="Congressional Black Caucus Foundation"/>
    <s v="52-1160561"/>
    <n v="6000"/>
    <x v="1"/>
    <s v="added"/>
    <n v="5"/>
    <m/>
    <x v="0"/>
  </r>
  <r>
    <n v="990"/>
    <s v="Association of American Railroads_Congressional Hispanic Caucus Institute20177500"/>
    <s v="Association of American Railroads"/>
    <x v="6"/>
    <s v="Congressional Hispanic Caucus Institute"/>
    <s v="52-1114225"/>
    <n v="7500"/>
    <x v="1"/>
    <s v="added"/>
    <n v="6"/>
    <m/>
    <x v="0"/>
  </r>
  <r>
    <n v="990"/>
    <s v="Association of American Railroads_Congressional Institute201727500"/>
    <s v="Association of American Railroads"/>
    <x v="7"/>
    <s v="Congressional Institute"/>
    <s v="52-1504189"/>
    <n v="27500"/>
    <x v="1"/>
    <s v="added"/>
    <n v="7"/>
    <m/>
    <x v="0"/>
  </r>
  <r>
    <n v="990"/>
    <s v="Association of American Railroads_Coalition Against Bigger Trucks2017470000"/>
    <s v="Association of American Railroads"/>
    <x v="4"/>
    <s v="Coalition Against Bigger Trucks"/>
    <s v="94-3229678"/>
    <n v="470000"/>
    <x v="1"/>
    <s v="added"/>
    <n v="8"/>
    <m/>
    <x v="0"/>
  </r>
  <r>
    <n v="990"/>
    <s v="Association of American Railroads_Edison Electric Institute20176500"/>
    <s v="Association of American Railroads"/>
    <x v="19"/>
    <s v="Edison Electric Institute"/>
    <s v="13-0659550"/>
    <n v="6500"/>
    <x v="1"/>
    <s v="added"/>
    <n v="9"/>
    <m/>
    <x v="0"/>
  </r>
  <r>
    <n v="990"/>
    <s v="Association of American Railroads_Georgetown University2017160000"/>
    <s v="Association of American Railroads"/>
    <x v="20"/>
    <s v="Georgetown University"/>
    <s v="53-0196603"/>
    <n v="160000"/>
    <x v="1"/>
    <s v="added"/>
    <n v="10"/>
    <m/>
    <x v="0"/>
  </r>
  <r>
    <n v="990"/>
    <s v="Association of American Railroads_GoRail2017500000"/>
    <s v="Association of American Railroads"/>
    <x v="9"/>
    <s v="GoRail"/>
    <s v="35-2226505"/>
    <n v="500000"/>
    <x v="1"/>
    <s v="added"/>
    <n v="11"/>
    <m/>
    <x v="0"/>
  </r>
  <r>
    <n v="990"/>
    <s v="Association of American Railroads_John W Barriger III National Railroad Library20176000"/>
    <s v="Association of American Railroads"/>
    <x v="10"/>
    <s v="John W Barriger III National Railroad Library"/>
    <s v="57-0976265"/>
    <n v="6000"/>
    <x v="1"/>
    <s v="added"/>
    <n v="12"/>
    <m/>
    <x v="1"/>
  </r>
  <r>
    <n v="990"/>
    <s v="Association of American Railroads_NCSL Foundation for State Legislatures20177500"/>
    <s v="Association of American Railroads"/>
    <x v="11"/>
    <s v="NCSL Foundation for State Legislatures"/>
    <s v="74-2232576"/>
    <n v="7500"/>
    <x v="1"/>
    <s v="added"/>
    <n v="13"/>
    <m/>
    <x v="0"/>
  </r>
  <r>
    <n v="990"/>
    <s v="Association of American Railroads_Rutgers University Foundation201710000"/>
    <s v="Association of American Railroads"/>
    <x v="21"/>
    <s v="Rutgers University Foundation"/>
    <s v="23-7318742"/>
    <n v="10000"/>
    <x v="1"/>
    <s v="added"/>
    <n v="14"/>
    <m/>
    <x v="0"/>
  </r>
  <r>
    <n v="990"/>
    <s v="Association of American Railroads_Surface Transportation Policy Project201750000"/>
    <s v="Association of American Railroads"/>
    <x v="16"/>
    <s v="Surface Transportation Policy Project"/>
    <s v="52-1864166"/>
    <n v="50000"/>
    <x v="1"/>
    <s v="added"/>
    <n v="15"/>
    <m/>
    <x v="0"/>
  </r>
  <r>
    <n v="990"/>
    <s v="Association of American Railroads_University of Illinois2017214000"/>
    <s v="Association of American Railroads"/>
    <x v="17"/>
    <s v="University of Illinois"/>
    <s v="37-6006007"/>
    <n v="214000"/>
    <x v="1"/>
    <s v="added"/>
    <n v="16"/>
    <m/>
    <x v="0"/>
  </r>
  <r>
    <n v="990"/>
    <s v="Association of American Railroads_Because of Elizabeth20175246"/>
    <s v="Association of American Railroads"/>
    <x v="22"/>
    <s v="Because of Elizabeth"/>
    <s v="30-0220742"/>
    <n v="5246"/>
    <x v="1"/>
    <s v="added"/>
    <n v="17"/>
    <m/>
    <x v="1"/>
  </r>
  <r>
    <n v="990"/>
    <s v="Association of American Railroads_American Action Network2016100000"/>
    <s v="Association of American Railroads"/>
    <x v="23"/>
    <s v="American Action Network"/>
    <s v="27-0730508"/>
    <n v="100000"/>
    <x v="2"/>
    <s v="added"/>
    <n v="6"/>
    <m/>
    <x v="0"/>
  </r>
  <r>
    <n v="990"/>
    <s v="Association of American Railroads_American Chemistry Council20167500"/>
    <s v="Association of American Railroads"/>
    <x v="0"/>
    <s v="American Chemistry Council"/>
    <s v="53-0104410"/>
    <n v="7500"/>
    <x v="2"/>
    <s v="added"/>
    <n v="7"/>
    <m/>
    <x v="0"/>
  </r>
  <r>
    <n v="990"/>
    <s v="Association of American Railroads_Congressional Black Caucus Foundation20168500"/>
    <s v="Association of American Railroads"/>
    <x v="18"/>
    <s v="Congressional Black Caucus Foundation"/>
    <s v="52-1160561"/>
    <n v="8500"/>
    <x v="2"/>
    <s v="added"/>
    <n v="8"/>
    <m/>
    <x v="0"/>
  </r>
  <r>
    <n v="990"/>
    <s v="Association of American Railroads_Congressional Hispanic Caucus Institute20167500"/>
    <s v="Association of American Railroads"/>
    <x v="6"/>
    <s v="Congressional Hispanic Caucus Institute"/>
    <s v="52-1114225"/>
    <n v="7500"/>
    <x v="2"/>
    <s v="added"/>
    <n v="9"/>
    <m/>
    <x v="0"/>
  </r>
  <r>
    <n v="990"/>
    <s v="Association of American Railroads_Congressional Institute201625208"/>
    <s v="Association of American Railroads"/>
    <x v="7"/>
    <s v="Congressional Institute"/>
    <s v="52-1504189"/>
    <n v="25208"/>
    <x v="2"/>
    <s v="added"/>
    <n v="10"/>
    <m/>
    <x v="0"/>
  </r>
  <r>
    <n v="990"/>
    <s v="Association of American Railroads_Coalition Against Bigger Trucks2016500000"/>
    <s v="Association of American Railroads"/>
    <x v="4"/>
    <s v="Coalition Against Bigger Trucks"/>
    <s v="94-3229678"/>
    <n v="500000"/>
    <x v="2"/>
    <s v="added"/>
    <n v="11"/>
    <m/>
    <x v="0"/>
  </r>
  <r>
    <n v="990"/>
    <s v="Association of American Railroads_GoRail2016312500"/>
    <s v="Association of American Railroads"/>
    <x v="9"/>
    <s v="GoRail"/>
    <s v="35-2226505"/>
    <n v="312500"/>
    <x v="2"/>
    <s v="added"/>
    <n v="12"/>
    <m/>
    <x v="0"/>
  </r>
  <r>
    <n v="990"/>
    <s v="Association of American Railroads_Republican Main Street Partnership201610000"/>
    <s v="Association of American Railroads"/>
    <x v="15"/>
    <s v="Republican Main Street Partnership"/>
    <s v="59-1828852"/>
    <n v="10000"/>
    <x v="2"/>
    <s v="added"/>
    <n v="13"/>
    <m/>
    <x v="0"/>
  </r>
  <r>
    <n v="990"/>
    <s v="Association of American Railroads_Metropolitan Planning Council201620000"/>
    <s v="Association of American Railroads"/>
    <x v="24"/>
    <s v="Metropolitan Planning Council"/>
    <s v="36-2382849"/>
    <n v="20000"/>
    <x v="2"/>
    <s v="added"/>
    <n v="14"/>
    <m/>
    <x v="1"/>
  </r>
  <r>
    <n v="990"/>
    <s v="Association of American Railroads_NCSL Foundation for State Legislatures20167500"/>
    <s v="Association of American Railroads"/>
    <x v="11"/>
    <s v="NCSL Foundation for State Legislatures"/>
    <s v="74-2232576"/>
    <n v="7500"/>
    <x v="2"/>
    <s v="added"/>
    <n v="15"/>
    <m/>
    <x v="0"/>
  </r>
  <r>
    <n v="990"/>
    <s v="Association of American Railroads_Railroad Research Foundation201625000"/>
    <s v="Association of American Railroads"/>
    <x v="13"/>
    <s v="Railroad Research Foundation"/>
    <s v="52-2344655"/>
    <n v="25000"/>
    <x v="2"/>
    <s v="added"/>
    <n v="16"/>
    <m/>
    <x v="0"/>
  </r>
  <r>
    <n v="990"/>
    <s v="Association of American Railroads_Surface Transportation Policy Project201650000"/>
    <s v="Association of American Railroads"/>
    <x v="16"/>
    <s v="Surface Transportation Policy Project"/>
    <s v="52-1864166"/>
    <n v="50000"/>
    <x v="2"/>
    <s v="added"/>
    <n v="17"/>
    <m/>
    <x v="0"/>
  </r>
  <r>
    <n v="990"/>
    <s v="Association of American Railroads_Transportation Research Board, NAS201632500"/>
    <s v="Association of American Railroads"/>
    <x v="12"/>
    <s v="Transportation Research Board"/>
    <s v="53-0196932"/>
    <n v="32500"/>
    <x v="2"/>
    <s v="added"/>
    <n v="18"/>
    <m/>
    <x v="0"/>
  </r>
  <r>
    <n v="990"/>
    <s v="Association of American Railroads_University of Illinois2016176000"/>
    <s v="Association of American Railroads"/>
    <x v="17"/>
    <s v="University of Illinois"/>
    <s v="37-6006007"/>
    <n v="176000"/>
    <x v="2"/>
    <s v="added"/>
    <n v="19"/>
    <m/>
    <x v="0"/>
  </r>
  <r>
    <n v="990"/>
    <s v="Association of American Railroads_ASLRRA201510000"/>
    <s v="Association of American Railroads"/>
    <x v="3"/>
    <s v="ASLRRA"/>
    <s v="53-6000080"/>
    <n v="10000"/>
    <x v="3"/>
    <s v="added"/>
    <n v="1"/>
    <m/>
    <x v="0"/>
  </r>
  <r>
    <n v="990"/>
    <s v="Association of American Railroads_Brookings Institution201540000"/>
    <s v="Association of American Railroads"/>
    <x v="25"/>
    <s v="Brookings Institution"/>
    <s v="53-0196577"/>
    <n v="40000"/>
    <x v="3"/>
    <s v="added"/>
    <n v="2"/>
    <m/>
    <x v="0"/>
  </r>
  <r>
    <n v="990"/>
    <s v="Association of American Railroads_Congressional Black Caucus Institute201515000"/>
    <s v="Association of American Railroads"/>
    <x v="5"/>
    <s v="CBC Institute"/>
    <s v="52-2270607"/>
    <n v="15000"/>
    <x v="3"/>
    <s v="added"/>
    <n v="3"/>
    <s v=" 21st Century Council"/>
    <x v="0"/>
  </r>
  <r>
    <n v="990"/>
    <s v="Association of American Railroads_Congressional Black Caucus Foundation20158500"/>
    <s v="Association of American Railroads"/>
    <x v="18"/>
    <s v="Congressional Black Caucus Foundation"/>
    <s v="52-1160561"/>
    <n v="8500"/>
    <x v="3"/>
    <s v="added"/>
    <n v="4"/>
    <m/>
    <x v="0"/>
  </r>
  <r>
    <n v="990"/>
    <s v="Association of American Railroads_Congressional Hispanic Caucus Institute20157500"/>
    <s v="Association of American Railroads"/>
    <x v="6"/>
    <s v="Congressional Hispanic Caucus Institute"/>
    <s v="52-1504189"/>
    <n v="7500"/>
    <x v="3"/>
    <s v="added"/>
    <n v="5"/>
    <m/>
    <x v="2"/>
  </r>
  <r>
    <n v="990"/>
    <s v="Association of American Railroads_Congressional Institute201527083"/>
    <s v="Association of American Railroads"/>
    <x v="7"/>
    <s v="Congressional Institute"/>
    <s v="52-1504189"/>
    <n v="27083"/>
    <x v="3"/>
    <s v="added"/>
    <n v="6"/>
    <m/>
    <x v="0"/>
  </r>
  <r>
    <n v="990"/>
    <s v="Association of American Railroads_Coalition Against Bigger Trucks20151300000"/>
    <s v="Association of American Railroads"/>
    <x v="4"/>
    <s v="Coalition Against Bigger Trucks"/>
    <s v="94-3229678"/>
    <n v="1300000"/>
    <x v="3"/>
    <s v="added"/>
    <n v="7"/>
    <m/>
    <x v="0"/>
  </r>
  <r>
    <n v="990"/>
    <s v="Association of American Railroads_GoRail2015375000"/>
    <s v="Association of American Railroads"/>
    <x v="9"/>
    <s v="GoRail"/>
    <s v="35-2226505"/>
    <n v="375000"/>
    <x v="3"/>
    <s v="added"/>
    <n v="8"/>
    <m/>
    <x v="0"/>
  </r>
  <r>
    <n v="990"/>
    <s v="Association of American Railroads_March of Dimes201510000"/>
    <s v="Association of American Railroads"/>
    <x v="26"/>
    <s v="March of Dimes"/>
    <s v="13-1846366"/>
    <n v="10000"/>
    <x v="3"/>
    <s v="added"/>
    <n v="9"/>
    <m/>
    <x v="0"/>
  </r>
  <r>
    <n v="990"/>
    <s v="Association of American Railroads_Republican Main Street Partnership201510000"/>
    <s v="Association of American Railroads"/>
    <x v="15"/>
    <s v="Republican Main Street Partnership"/>
    <s v="59-1828852"/>
    <n v="10000"/>
    <x v="3"/>
    <s v="added"/>
    <n v="10"/>
    <m/>
    <x v="0"/>
  </r>
  <r>
    <n v="990"/>
    <s v="Association of American Railroads_Metropolitan Planning Council201520000"/>
    <s v="Association of American Railroads"/>
    <x v="24"/>
    <s v="Metropolitan Planning Council"/>
    <s v="36-2382849"/>
    <n v="20000"/>
    <x v="3"/>
    <s v="added"/>
    <n v="11"/>
    <m/>
    <x v="1"/>
  </r>
  <r>
    <n v="990"/>
    <s v="Association of American Railroads_National Association of Manufacturers20155500"/>
    <s v="Association of American Railroads"/>
    <x v="27"/>
    <s v="National Association of Manufacturers"/>
    <s v="13-1084330"/>
    <n v="5500"/>
    <x v="3"/>
    <s v="added"/>
    <n v="12"/>
    <m/>
    <x v="0"/>
  </r>
  <r>
    <n v="990"/>
    <s v="Association of American Railroads_NCSL Foundation for State Legislatures20157500"/>
    <s v="Association of American Railroads"/>
    <x v="11"/>
    <s v="NCSL Foundation for State Legislatures"/>
    <s v="74-2232576"/>
    <n v="7500"/>
    <x v="3"/>
    <s v="added"/>
    <n v="13"/>
    <m/>
    <x v="0"/>
  </r>
  <r>
    <n v="990"/>
    <s v="Association of American Railroads_National Troopers Coalition and Charitable Foundation201510000"/>
    <s v="Association of American Railroads"/>
    <x v="28"/>
    <s v="National Troopers Coalition and Charitable Foundation"/>
    <s v="22-2324223"/>
    <n v="10000"/>
    <x v="3"/>
    <s v="added"/>
    <n v="14"/>
    <m/>
    <x v="0"/>
  </r>
  <r>
    <n v="990"/>
    <s v="Association of American Railroads_Railroad Research Foundation2015166000"/>
    <s v="Association of American Railroads"/>
    <x v="13"/>
    <s v="Railroad Research Foundation"/>
    <s v="52-2344655"/>
    <n v="166000"/>
    <x v="3"/>
    <s v="added"/>
    <n v="15"/>
    <m/>
    <x v="0"/>
  </r>
  <r>
    <n v="990"/>
    <s v="Association of American Railroads_Surface Transportation Policy Project201575000"/>
    <s v="Association of American Railroads"/>
    <x v="16"/>
    <s v="Surface Transportation Policy Project"/>
    <s v="52-1864166"/>
    <n v="75000"/>
    <x v="3"/>
    <s v="added"/>
    <n v="16"/>
    <m/>
    <x v="0"/>
  </r>
  <r>
    <n v="990"/>
    <s v="Association of American Railroads_Transportation Research Board, NAS201532500"/>
    <s v="Association of American Railroads"/>
    <x v="12"/>
    <s v="Transportation Research Board"/>
    <s v="53-0196932"/>
    <n v="32500"/>
    <x v="3"/>
    <s v="added"/>
    <n v="17"/>
    <m/>
    <x v="0"/>
  </r>
  <r>
    <n v="990"/>
    <s v="Association of American Railroads_University of Illinois201527500"/>
    <s v="Association of American Railroads"/>
    <x v="17"/>
    <s v="University of Illinois"/>
    <s v="37-6006007"/>
    <n v="27500"/>
    <x v="3"/>
    <s v="added"/>
    <n v="18"/>
    <m/>
    <x v="0"/>
  </r>
  <r>
    <n v="990"/>
    <s v="Association of American Railroads_University of Illinois2015140000"/>
    <s v="Association of American Railroads"/>
    <x v="17"/>
    <s v="University of Illinois Foundation"/>
    <s v="37-6006007"/>
    <n v="140000"/>
    <x v="3"/>
    <s v="added"/>
    <n v="19"/>
    <m/>
    <x v="0"/>
  </r>
  <r>
    <n v="990"/>
    <s v="Association of American Railroads_ASLRRA201410000"/>
    <s v="Association of American Railroads"/>
    <x v="3"/>
    <s v="ASLRRA"/>
    <s v="53-6000080"/>
    <n v="10000"/>
    <x v="4"/>
    <s v="added"/>
    <n v="1"/>
    <m/>
    <x v="0"/>
  </r>
  <r>
    <n v="990"/>
    <s v="Association of American Railroads_Alzheimer's Association201410000"/>
    <s v="Association of American Railroads"/>
    <x v="29"/>
    <s v="Alzheimer's Association"/>
    <s v="52-1196162"/>
    <n v="10000"/>
    <x v="4"/>
    <s v="added"/>
    <n v="2"/>
    <m/>
    <x v="1"/>
  </r>
  <r>
    <n v="990"/>
    <s v="Association of American Railroads_American Action Network2014100000"/>
    <s v="Association of American Railroads"/>
    <x v="23"/>
    <s v="American Action Network"/>
    <s v="27-0730508"/>
    <n v="100000"/>
    <x v="4"/>
    <s v="added"/>
    <n v="3"/>
    <m/>
    <x v="0"/>
  </r>
  <r>
    <n v="990"/>
    <s v="Association of American Railroads_American Forest &amp; Paper Association20147500"/>
    <s v="Association of American Railroads"/>
    <x v="2"/>
    <s v="American Forest &amp; Paper Association"/>
    <s v="52-1802251"/>
    <n v="7500"/>
    <x v="4"/>
    <s v="added"/>
    <n v="4"/>
    <m/>
    <x v="0"/>
  </r>
  <r>
    <n v="990"/>
    <s v="Association of American Railroads_Because of Elizabeth20148104"/>
    <s v="Association of American Railroads"/>
    <x v="22"/>
    <s v="Because of Elizabeth"/>
    <s v="30-0220742"/>
    <n v="8104"/>
    <x v="4"/>
    <s v="added"/>
    <n v="5"/>
    <m/>
    <x v="1"/>
  </r>
  <r>
    <n v="990"/>
    <s v="Association of American Railroads_Coalition Against Bigger Trucks20141300000"/>
    <s v="Association of American Railroads"/>
    <x v="4"/>
    <s v="Coalition Against Bigger Trucks"/>
    <s v="94-3229678"/>
    <n v="1300000"/>
    <x v="4"/>
    <s v="added"/>
    <n v="6"/>
    <m/>
    <x v="0"/>
  </r>
  <r>
    <n v="990"/>
    <s v="Association of American Railroads_Congressional Hispanic Caucus Institute20147500"/>
    <s v="Association of American Railroads"/>
    <x v="6"/>
    <s v="Congressional Hispanic Caucus Institute"/>
    <s v="52-1114225"/>
    <n v="7500"/>
    <x v="4"/>
    <s v="added"/>
    <n v="7"/>
    <m/>
    <x v="0"/>
  </r>
  <r>
    <n v="990"/>
    <s v="Association of American Railroads_Congressional Institute201425000"/>
    <s v="Association of American Railroads"/>
    <x v="7"/>
    <s v="Congressional Institute"/>
    <s v="52-1504189"/>
    <n v="25000"/>
    <x v="4"/>
    <s v="added"/>
    <n v="8"/>
    <m/>
    <x v="0"/>
  </r>
  <r>
    <n v="990"/>
    <s v="Association of American Railroads_Congressional Black Caucus Institute201423500"/>
    <s v="Association of American Railroads"/>
    <x v="5"/>
    <s v="CBC Institute"/>
    <s v="52-2270607"/>
    <n v="23500"/>
    <x v="4"/>
    <s v="added"/>
    <n v="9"/>
    <m/>
    <x v="0"/>
  </r>
  <r>
    <n v="990"/>
    <s v="Association of American Railroads_GoRail2014375000"/>
    <s v="Association of American Railroads"/>
    <x v="9"/>
    <s v="GoRail"/>
    <s v="35-2226505"/>
    <n v="375000"/>
    <x v="4"/>
    <s v="added"/>
    <n v="10"/>
    <m/>
    <x v="0"/>
  </r>
  <r>
    <n v="990"/>
    <s v="Association of American Railroads_March of Dimes20147500"/>
    <s v="Association of American Railroads"/>
    <x v="26"/>
    <s v="March of Dimes"/>
    <s v="13-1846366"/>
    <n v="7500"/>
    <x v="4"/>
    <s v="added"/>
    <n v="11"/>
    <m/>
    <x v="0"/>
  </r>
  <r>
    <n v="990"/>
    <s v="Association of American Railroads_Metropolitan Planning Council201420000"/>
    <s v="Association of American Railroads"/>
    <x v="24"/>
    <s v="Metropolitan Planning Council"/>
    <s v="36-2382849"/>
    <n v="20000"/>
    <x v="4"/>
    <s v="added"/>
    <n v="12"/>
    <m/>
    <x v="1"/>
  </r>
  <r>
    <n v="990"/>
    <s v="Association of American Railroads_NCSL Foundation for State Legislatures201415000"/>
    <s v="Association of American Railroads"/>
    <x v="11"/>
    <s v="NCSL Foundation for State Legislatures"/>
    <s v="74-2232576"/>
    <n v="15000"/>
    <x v="4"/>
    <s v="added"/>
    <n v="13"/>
    <m/>
    <x v="0"/>
  </r>
  <r>
    <n v="990"/>
    <s v="Association of American Railroads_Railroad Research Foundation2014125000"/>
    <s v="Association of American Railroads"/>
    <x v="13"/>
    <s v="Railroad Research Foundation"/>
    <s v="52-2344655"/>
    <n v="125000"/>
    <x v="4"/>
    <s v="added"/>
    <n v="14"/>
    <m/>
    <x v="0"/>
  </r>
  <r>
    <n v="990"/>
    <s v="Association of American Railroads_Republican Main Street Partnership201410000"/>
    <s v="Association of American Railroads"/>
    <x v="15"/>
    <s v="Republican Main Street Partnership"/>
    <s v="59-1828852"/>
    <n v="10000"/>
    <x v="4"/>
    <s v="added"/>
    <n v="15"/>
    <m/>
    <x v="0"/>
  </r>
  <r>
    <n v="990"/>
    <s v="Association of American Railroads_So Other Might Eat20148157"/>
    <s v="Association of American Railroads"/>
    <x v="30"/>
    <s v="So Other Might Eat"/>
    <s v="23-7098123"/>
    <n v="8157"/>
    <x v="4"/>
    <s v="added"/>
    <n v="16"/>
    <m/>
    <x v="1"/>
  </r>
  <r>
    <n v="990"/>
    <s v="Association of American Railroads_Surface Transportation Policy Project201475000"/>
    <s v="Association of American Railroads"/>
    <x v="16"/>
    <s v="Surface Transportation Policy Project"/>
    <s v="52-1864166"/>
    <n v="75000"/>
    <x v="4"/>
    <s v="added"/>
    <n v="17"/>
    <m/>
    <x v="0"/>
  </r>
  <r>
    <n v="990"/>
    <s v="Association of American Railroads_Transportation Research Board, NAS201432500"/>
    <s v="Association of American Railroads"/>
    <x v="12"/>
    <s v="Transportation Research Board"/>
    <s v="53-0196932"/>
    <n v="32500"/>
    <x v="4"/>
    <s v="added"/>
    <n v="18"/>
    <m/>
    <x v="0"/>
  </r>
  <r>
    <n v="990"/>
    <s v="Association of American Railroads_University of Illinois2014241000"/>
    <s v="Association of American Railroads"/>
    <x v="17"/>
    <s v="University of Illinois"/>
    <s v="37-6006007"/>
    <n v="241000"/>
    <x v="4"/>
    <s v="added"/>
    <n v="19"/>
    <m/>
    <x v="0"/>
  </r>
  <r>
    <n v="990"/>
    <s v="Association of American Railroads_US Chamber of Commerce20141000000"/>
    <s v="Association of American Railroads"/>
    <x v="31"/>
    <s v="US Chamber of Commerce"/>
    <s v="53-0045720"/>
    <n v="1000000"/>
    <x v="4"/>
    <s v="added"/>
    <n v="20"/>
    <m/>
    <x v="0"/>
  </r>
  <r>
    <n v="990"/>
    <s v="Association of American Railroads_Americans for Tax Reform201315000"/>
    <s v="Association of American Railroads"/>
    <x v="1"/>
    <s v="Americans for Tax Reform"/>
    <s v="52-1403587"/>
    <n v="15000"/>
    <x v="5"/>
    <s v="added"/>
    <n v="1"/>
    <m/>
    <x v="0"/>
  </r>
  <r>
    <n v="990"/>
    <s v="Association of American Railroads_ASLRRA201310000"/>
    <s v="Association of American Railroads"/>
    <x v="3"/>
    <s v="ASLRRA"/>
    <s v="53-6000080"/>
    <n v="10000"/>
    <x v="5"/>
    <s v="added"/>
    <n v="2"/>
    <s v="Error in name"/>
    <x v="0"/>
  </r>
  <r>
    <n v="990"/>
    <s v="Association of American Railroads_Business Industry Political Action Committee (BIPAC)20137083"/>
    <s v="Association of American Railroads"/>
    <x v="32"/>
    <s v="Business Industry Political Action Committee (BIPAC)"/>
    <s v="13-1985476"/>
    <n v="7083"/>
    <x v="5"/>
    <s v="added"/>
    <n v="3"/>
    <m/>
    <x v="0"/>
  </r>
  <r>
    <n v="990"/>
    <s v="Association of American Railroads_Congressional Black Caucus Institute201323500"/>
    <s v="Association of American Railroads"/>
    <x v="5"/>
    <s v="CBC Institute"/>
    <s v="52-2270607"/>
    <n v="23500"/>
    <x v="5"/>
    <s v="added"/>
    <n v="4"/>
    <m/>
    <x v="0"/>
  </r>
  <r>
    <n v="990"/>
    <s v="Association of American Railroads_Congressional Hispanic Caucus Institute20137500"/>
    <s v="Association of American Railroads"/>
    <x v="6"/>
    <s v="Congressional Hispanic Caucus Institute"/>
    <s v="52-1114225"/>
    <n v="7500"/>
    <x v="5"/>
    <s v="added"/>
    <n v="5"/>
    <m/>
    <x v="0"/>
  </r>
  <r>
    <n v="990"/>
    <s v="Association of American Railroads_Congressional Institute201325000"/>
    <s v="Association of American Railroads"/>
    <x v="7"/>
    <s v="Congressional Institute"/>
    <s v="52-1504189"/>
    <n v="25000"/>
    <x v="5"/>
    <s v="added"/>
    <n v="6"/>
    <m/>
    <x v="0"/>
  </r>
  <r>
    <n v="990"/>
    <s v="Association of American Railroads_Coalition Against Bigger Trucks20131232409"/>
    <s v="Association of American Railroads"/>
    <x v="4"/>
    <s v="Coalition Against Bigger Trucks"/>
    <s v="94-3229678"/>
    <n v="1232409"/>
    <x v="5"/>
    <s v="added"/>
    <n v="7"/>
    <m/>
    <x v="0"/>
  </r>
  <r>
    <n v="990"/>
    <s v="Association of American Railroads_GoRail2013333091"/>
    <s v="Association of American Railroads"/>
    <x v="9"/>
    <s v="GoRail"/>
    <s v="35-2226505"/>
    <n v="333091"/>
    <x v="5"/>
    <s v="added"/>
    <n v="8"/>
    <m/>
    <x v="0"/>
  </r>
  <r>
    <n v="990"/>
    <s v="Association of American Railroads_Horatio Alger Association201320000"/>
    <s v="Association of American Railroads"/>
    <x v="33"/>
    <s v="Horatio Alger Association"/>
    <s v="13-1669975"/>
    <n v="20000"/>
    <x v="5"/>
    <s v="added"/>
    <n v="9"/>
    <m/>
    <x v="0"/>
  </r>
  <r>
    <n v="990"/>
    <s v="Association of American Railroads_March of Dimes20137500"/>
    <s v="Association of American Railroads"/>
    <x v="26"/>
    <s v="March of Dimes"/>
    <s v="13-1846366"/>
    <n v="7500"/>
    <x v="5"/>
    <s v="added"/>
    <n v="10"/>
    <m/>
    <x v="0"/>
  </r>
  <r>
    <n v="990"/>
    <s v="Association of American Railroads_Metropolitan Planning Council201320000"/>
    <s v="Association of American Railroads"/>
    <x v="24"/>
    <s v="Metropolitan Planning Council"/>
    <s v="36-2382849"/>
    <n v="20000"/>
    <x v="5"/>
    <s v="added"/>
    <n v="11"/>
    <m/>
    <x v="1"/>
  </r>
  <r>
    <n v="990"/>
    <s v="Association of American Railroads_National Association for Urban Debate Leagues (NAUDL)201310000"/>
    <s v="Association of American Railroads"/>
    <x v="34"/>
    <s v="National Association for Urban Debate Leagues (NAUDL)"/>
    <s v="20-4323096"/>
    <n v="10000"/>
    <x v="5"/>
    <s v="added"/>
    <n v="12"/>
    <m/>
    <x v="1"/>
  </r>
  <r>
    <n v="990"/>
    <s v="Association of American Railroads_NCSL Foundation for State Legislatures20138500"/>
    <s v="Association of American Railroads"/>
    <x v="11"/>
    <s v="NCSL Foundation for State Legislatures"/>
    <s v="74-2232576"/>
    <n v="8500"/>
    <x v="5"/>
    <s v="added"/>
    <n v="13"/>
    <m/>
    <x v="0"/>
  </r>
  <r>
    <n v="990"/>
    <s v="Association of American Railroads_Operation Lifesaver20137500"/>
    <s v="Association of American Railroads"/>
    <x v="35"/>
    <s v="Operation Lifesaver"/>
    <s v="74-2459189"/>
    <n v="7500"/>
    <x v="5"/>
    <s v="added"/>
    <n v="14"/>
    <m/>
    <x v="0"/>
  </r>
  <r>
    <n v="990"/>
    <s v="Association of American Railroads_One Door for Education Foundation20135250"/>
    <s v="Association of American Railroads"/>
    <x v="36"/>
    <s v="One Door for Education Foundation"/>
    <s v="45-2261887"/>
    <n v="5250"/>
    <x v="5"/>
    <s v="added"/>
    <n v="15"/>
    <m/>
    <x v="0"/>
  </r>
  <r>
    <n v="990"/>
    <s v="Association of American Railroads_Railroad Research Foundation201379614"/>
    <s v="Association of American Railroads"/>
    <x v="13"/>
    <s v="Railroad Research Foundation"/>
    <s v="52-2344655"/>
    <n v="79614"/>
    <x v="5"/>
    <s v="added"/>
    <n v="16"/>
    <m/>
    <x v="0"/>
  </r>
  <r>
    <n v="990"/>
    <s v="Association of American Railroads_Republican Main Street Partnership201310000"/>
    <s v="Association of American Railroads"/>
    <x v="15"/>
    <s v="Republican Main Street Partnership"/>
    <s v="59-1828852"/>
    <n v="10000"/>
    <x v="5"/>
    <s v="added"/>
    <n v="17"/>
    <m/>
    <x v="0"/>
  </r>
  <r>
    <n v="990"/>
    <s v="Association of American Railroads_Surface Transportation Policy Project201375000"/>
    <s v="Association of American Railroads"/>
    <x v="16"/>
    <s v="Surface Transportation Policy Project"/>
    <s v="52-1864166"/>
    <n v="75000"/>
    <x v="5"/>
    <s v="added"/>
    <n v="18"/>
    <m/>
    <x v="0"/>
  </r>
  <r>
    <n v="990"/>
    <s v="Association of American Railroads_Transportation Research Board, NAS201332500"/>
    <s v="Association of American Railroads"/>
    <x v="12"/>
    <s v="Transportation Research Board"/>
    <s v="53-0196932"/>
    <n v="32500"/>
    <x v="5"/>
    <s v="added"/>
    <n v="19"/>
    <m/>
    <x v="0"/>
  </r>
  <r>
    <n v="990"/>
    <s v="Association of American Railroads_University of Illinois2013339400"/>
    <s v="Association of American Railroads"/>
    <x v="17"/>
    <s v="University of Illinois"/>
    <s v="37-6006007"/>
    <n v="339400"/>
    <x v="5"/>
    <s v="added"/>
    <n v="20"/>
    <m/>
    <x v="0"/>
  </r>
  <r>
    <n v="990"/>
    <s v="Association of American Railroads_Because of Elizabeth20137495"/>
    <s v="Association of American Railroads"/>
    <x v="22"/>
    <s v="Because of Elizabeth"/>
    <s v="30-0220742"/>
    <n v="7495"/>
    <x v="5"/>
    <s v="added"/>
    <n v="21"/>
    <m/>
    <x v="1"/>
  </r>
  <r>
    <n v="990"/>
    <s v="Association of American Railroads_American Coalition for Clean Coal Electricity (ACCCE)20127958648"/>
    <s v="Association of American Railroads"/>
    <x v="37"/>
    <s v="American Coalition for Clean Coal Electricity (ACCCE)"/>
    <s v="52-1799853"/>
    <n v="7958648"/>
    <x v="6"/>
    <s v="added"/>
    <n v="1"/>
    <m/>
    <x v="0"/>
  </r>
  <r>
    <n v="990"/>
    <s v="Association of American Railroads_American Petroleum Institute201238250"/>
    <s v="Association of American Railroads"/>
    <x v="38"/>
    <s v="American Petroleum Institute"/>
    <s v="13-0433430"/>
    <n v="38250"/>
    <x v="6"/>
    <s v="added"/>
    <n v="2"/>
    <m/>
    <x v="0"/>
  </r>
  <r>
    <n v="990"/>
    <s v="Association of American Railroads_Americans for Tax Reform201225000"/>
    <s v="Association of American Railroads"/>
    <x v="1"/>
    <s v="Americans for Tax Reform"/>
    <s v="52-1403587"/>
    <n v="25000"/>
    <x v="6"/>
    <s v="added"/>
    <n v="3"/>
    <m/>
    <x v="0"/>
  </r>
  <r>
    <n v="990"/>
    <s v="Association of American Railroads_Congressional Black Caucus Institute201211000"/>
    <s v="Association of American Railroads"/>
    <x v="5"/>
    <s v="Congressional Black Caucus Institute"/>
    <s v="52-2270607"/>
    <n v="11000"/>
    <x v="6"/>
    <s v="added"/>
    <n v="4"/>
    <m/>
    <x v="0"/>
  </r>
  <r>
    <n v="990"/>
    <s v="Association of American Railroads_Congressional Black Caucus Foundation201210000"/>
    <s v="Association of American Railroads"/>
    <x v="18"/>
    <s v="Congressional Black Caucus Foundation"/>
    <s v="52-1160561"/>
    <n v="10000"/>
    <x v="6"/>
    <s v="added"/>
    <n v="5"/>
    <m/>
    <x v="0"/>
  </r>
  <r>
    <n v="990"/>
    <s v="Association of American Railroads_Collins Johnson Group201210000"/>
    <s v="Association of American Railroads"/>
    <x v="39"/>
    <s v="Collins Johnson Group"/>
    <s v="45-1292936"/>
    <n v="10000"/>
    <x v="6"/>
    <s v="added"/>
    <n v="6"/>
    <m/>
    <x v="0"/>
  </r>
  <r>
    <n v="990"/>
    <s v="Association of American Railroads_Congressional Institute201222917"/>
    <s v="Association of American Railroads"/>
    <x v="7"/>
    <s v="Congressional Institute"/>
    <s v="52-1504189"/>
    <n v="22917"/>
    <x v="6"/>
    <s v="added"/>
    <n v="7"/>
    <m/>
    <x v="0"/>
  </r>
  <r>
    <n v="990"/>
    <s v="Association of American Railroads_Coalition Against Bigger Trucks20121120000"/>
    <s v="Association of American Railroads"/>
    <x v="4"/>
    <s v="Coalition Against Bigger Trucks"/>
    <s v="94-3229678"/>
    <n v="1120000"/>
    <x v="6"/>
    <s v="added"/>
    <n v="8"/>
    <m/>
    <x v="0"/>
  </r>
  <r>
    <n v="990"/>
    <s v="Association of American Railroads_The Faith &amp; Politics Institute201210000"/>
    <s v="Association of American Railroads"/>
    <x v="40"/>
    <s v="The Faith &amp; Politics Institute"/>
    <s v="52-1759052"/>
    <n v="10000"/>
    <x v="6"/>
    <s v="added"/>
    <n v="9"/>
    <m/>
    <x v="0"/>
  </r>
  <r>
    <n v="990"/>
    <s v="Association of American Railroads_GoRail20121000000"/>
    <s v="Association of American Railroads"/>
    <x v="9"/>
    <s v="GoRail"/>
    <s v="35-2226505"/>
    <n v="1000000"/>
    <x v="6"/>
    <s v="added"/>
    <n v="10"/>
    <m/>
    <x v="0"/>
  </r>
  <r>
    <n v="990"/>
    <s v="Association of American Railroads_March of Dimes20127500"/>
    <s v="Association of American Railroads"/>
    <x v="26"/>
    <s v="March of Dimes"/>
    <s v="13-1846366"/>
    <n v="7500"/>
    <x v="6"/>
    <s v="added"/>
    <n v="11"/>
    <m/>
    <x v="0"/>
  </r>
  <r>
    <n v="990"/>
    <s v="Association of American Railroads_Metropolitan Planning Council201220000"/>
    <s v="Association of American Railroads"/>
    <x v="24"/>
    <s v="Metropolitan Planning Council"/>
    <s v="36-2382849"/>
    <n v="20000"/>
    <x v="6"/>
    <s v="added"/>
    <n v="12"/>
    <m/>
    <x v="1"/>
  </r>
  <r>
    <n v="990"/>
    <s v="Association of American Railroads_National Association of Counties201210000"/>
    <s v="Association of American Railroads"/>
    <x v="41"/>
    <s v="National Association of Counties"/>
    <s v="53-0190321"/>
    <n v="10000"/>
    <x v="6"/>
    <s v="added"/>
    <n v="13"/>
    <m/>
    <x v="0"/>
  </r>
  <r>
    <n v="990"/>
    <s v="Association of American Railroads_NCSL Foundation for State Legislatures20127500"/>
    <s v="Association of American Railroads"/>
    <x v="11"/>
    <s v="NCSL Foundation for State Legislatures"/>
    <s v="74-2232576"/>
    <n v="7500"/>
    <x v="6"/>
    <s v="added"/>
    <n v="14"/>
    <m/>
    <x v="0"/>
  </r>
  <r>
    <n v="990"/>
    <s v="Association of American Railroads_North American Rail Shippers Association (NARS)20128500"/>
    <s v="Association of American Railroads"/>
    <x v="42"/>
    <s v="North American Rail Shippers Association (NARS)"/>
    <s v="75-2635975"/>
    <n v="8500"/>
    <x v="6"/>
    <s v="added"/>
    <n v="15"/>
    <m/>
    <x v="0"/>
  </r>
  <r>
    <n v="990"/>
    <s v="Association of American Railroads_Railroad Research Foundation2012606244"/>
    <s v="Association of American Railroads"/>
    <x v="13"/>
    <s v="Railroad Research Foundation"/>
    <s v="52-2344655"/>
    <n v="606244"/>
    <x v="6"/>
    <s v="added"/>
    <n v="16"/>
    <m/>
    <x v="0"/>
  </r>
  <r>
    <n v="990"/>
    <s v="Association of American Railroads_Surface Transportation Policy Project201275000"/>
    <s v="Association of American Railroads"/>
    <x v="16"/>
    <s v="Surface Transportation Policy Project"/>
    <s v="52-1864166"/>
    <n v="75000"/>
    <x v="6"/>
    <s v="added"/>
    <n v="17"/>
    <m/>
    <x v="0"/>
  </r>
  <r>
    <n v="990"/>
    <s v="Association of American Railroads_Transportation Research Board, NAS201232500"/>
    <s v="Association of American Railroads"/>
    <x v="12"/>
    <s v="Transportation Research Board"/>
    <s v="53-0196932"/>
    <n v="32500"/>
    <x v="6"/>
    <s v="added"/>
    <n v="18"/>
    <m/>
    <x v="0"/>
  </r>
  <r>
    <n v="990"/>
    <s v="Association of American Railroads_University of Illinois2012356400"/>
    <s v="Association of American Railroads"/>
    <x v="17"/>
    <s v="University of Illinois"/>
    <s v="37-6006007"/>
    <n v="356400"/>
    <x v="6"/>
    <s v="added"/>
    <n v="19"/>
    <m/>
    <x v="0"/>
  </r>
  <r>
    <n v="990"/>
    <s v="Association of American Railroads_US Chamber of Commerce20121025000"/>
    <s v="Association of American Railroads"/>
    <x v="31"/>
    <s v="US Chamber of Commerce"/>
    <s v="53-0045720"/>
    <n v="1025000"/>
    <x v="6"/>
    <s v="added"/>
    <n v="20"/>
    <m/>
    <x v="0"/>
  </r>
  <r>
    <n v="990"/>
    <s v="Association of American Railroads_Because of Elizabeth20127308"/>
    <s v="Association of American Railroads"/>
    <x v="22"/>
    <s v="Because of Elizabeth"/>
    <s v="30-0220742"/>
    <n v="7308"/>
    <x v="6"/>
    <s v="added"/>
    <n v="21"/>
    <m/>
    <x v="1"/>
  </r>
  <r>
    <n v="990"/>
    <s v="Association of American Railroads_American Coalition for Clean Coal Electricity (ACCCE)20117953922"/>
    <s v="Association of American Railroads"/>
    <x v="37"/>
    <s v="American Coalition for Clean Coal Electricity (ACCCE)"/>
    <s v="52-1799853"/>
    <n v="7953922"/>
    <x v="7"/>
    <s v="added"/>
    <n v="1"/>
    <m/>
    <x v="0"/>
  </r>
  <r>
    <n v="990"/>
    <s v="Association of American Railroads_American Petroleum Institute201155498"/>
    <s v="Association of American Railroads"/>
    <x v="38"/>
    <s v="American Petroleum Institute"/>
    <s v="13-0433430"/>
    <n v="55498"/>
    <x v="7"/>
    <s v="added"/>
    <n v="2"/>
    <m/>
    <x v="0"/>
  </r>
  <r>
    <n v="990"/>
    <s v="Association of American Railroads_Bluegreen Alliance201125000"/>
    <s v="Association of American Railroads"/>
    <x v="43"/>
    <s v="Bluegreen Alliance"/>
    <s v="20-3477309"/>
    <n v="25000"/>
    <x v="7"/>
    <s v="added"/>
    <n v="3"/>
    <m/>
    <x v="0"/>
  </r>
  <r>
    <n v="990"/>
    <s v="Association of American Railroads_Congressional Black Caucus Institute201120000"/>
    <s v="Association of American Railroads"/>
    <x v="5"/>
    <s v="CBC Institute"/>
    <s v="52-2270607"/>
    <n v="20000"/>
    <x v="7"/>
    <s v="added"/>
    <n v="4"/>
    <m/>
    <x v="0"/>
  </r>
  <r>
    <n v="990"/>
    <s v="Association of American Railroads_Competitive Enterprise Institute201125000"/>
    <s v="Association of American Railroads"/>
    <x v="44"/>
    <s v="Competitive Enterprise Institute"/>
    <s v="52-1351785"/>
    <n v="25000"/>
    <x v="7"/>
    <s v="added"/>
    <n v="5"/>
    <m/>
    <x v="0"/>
  </r>
  <r>
    <n v="990"/>
    <s v="Association of American Railroads_Congressional Institute201127083"/>
    <s v="Association of American Railroads"/>
    <x v="7"/>
    <s v="Congressional Institute"/>
    <s v="52-1504189"/>
    <n v="27083"/>
    <x v="7"/>
    <s v="added"/>
    <n v="6"/>
    <m/>
    <x v="0"/>
  </r>
  <r>
    <n v="990"/>
    <s v="Association of American Railroads_Coalition Against Bigger Trucks2011535613"/>
    <s v="Association of American Railroads"/>
    <x v="4"/>
    <s v="Coalition Against Bigger Trucks"/>
    <s v="94-3229678"/>
    <n v="535613"/>
    <x v="7"/>
    <s v="added"/>
    <n v="7"/>
    <m/>
    <x v="0"/>
  </r>
  <r>
    <n v="990"/>
    <s v="Association of American Railroads_GoRail20111310000"/>
    <s v="Association of American Railroads"/>
    <x v="9"/>
    <s v="GoRail"/>
    <s v="35-2226505"/>
    <n v="1310000"/>
    <x v="7"/>
    <s v="added"/>
    <n v="8"/>
    <m/>
    <x v="0"/>
  </r>
  <r>
    <n v="990"/>
    <s v="Association of American Railroads_March of Dimes20117500"/>
    <s v="Association of American Railroads"/>
    <x v="26"/>
    <s v="March of Dimes"/>
    <s v="13-1846366"/>
    <n v="7500"/>
    <x v="7"/>
    <s v="added"/>
    <n v="9"/>
    <m/>
    <x v="0"/>
  </r>
  <r>
    <n v="990"/>
    <s v="Association of American Railroads_Metropolitan Planning Council201120000"/>
    <s v="Association of American Railroads"/>
    <x v="24"/>
    <s v="Metropolitan Planning Council"/>
    <s v="36-2382849"/>
    <n v="20000"/>
    <x v="7"/>
    <s v="added"/>
    <n v="10"/>
    <m/>
    <x v="1"/>
  </r>
  <r>
    <n v="990"/>
    <s v="Association of American Railroads_NCSL Foundation for State Legislatures20117500"/>
    <s v="Association of American Railroads"/>
    <x v="11"/>
    <s v="NCSL Foundation for State Legislatures"/>
    <s v="74-2232576"/>
    <n v="7500"/>
    <x v="7"/>
    <s v="added"/>
    <n v="11"/>
    <m/>
    <x v="0"/>
  </r>
  <r>
    <n v="990"/>
    <s v="Association of American Railroads_North American Rail Shippers Association (NARS)20118500"/>
    <s v="Association of American Railroads"/>
    <x v="42"/>
    <s v="North American Rail Shippers Association (NARS)"/>
    <s v="75-2635975"/>
    <n v="8500"/>
    <x v="7"/>
    <s v="added"/>
    <n v="12"/>
    <m/>
    <x v="0"/>
  </r>
  <r>
    <n v="990"/>
    <s v="Association of American Railroads_Operation Lifesaver201127500"/>
    <s v="Association of American Railroads"/>
    <x v="35"/>
    <s v="Operation Lifesaver"/>
    <s v="74-2459189"/>
    <n v="27500"/>
    <x v="7"/>
    <s v="added"/>
    <n v="13"/>
    <m/>
    <x v="0"/>
  </r>
  <r>
    <n v="990"/>
    <s v="Association of American Railroads_Railroad Research Foundation2011155826"/>
    <s v="Association of American Railroads"/>
    <x v="13"/>
    <s v="Railroad Research Foundation"/>
    <s v="52-2344655"/>
    <n v="155826"/>
    <x v="7"/>
    <s v="added"/>
    <n v="14"/>
    <m/>
    <x v="0"/>
  </r>
  <r>
    <n v="990"/>
    <s v="Association of American Railroads_Railroad Research Foundation201140599"/>
    <s v="Association of American Railroads"/>
    <x v="13"/>
    <s v="Railroad Research Foundation"/>
    <s v="52-2344655"/>
    <n v="40599"/>
    <x v="7"/>
    <s v="added"/>
    <n v="15"/>
    <m/>
    <x v="0"/>
  </r>
  <r>
    <n v="990"/>
    <s v="Association of American Railroads_State of Louisiana Department of Transportation &amp; Development2011182680"/>
    <s v="Association of American Railroads"/>
    <x v="45"/>
    <s v="State of Louisiana Department of Transportation &amp; Development"/>
    <m/>
    <n v="182680"/>
    <x v="7"/>
    <s v="added"/>
    <n v="16"/>
    <m/>
    <x v="0"/>
  </r>
  <r>
    <n v="990"/>
    <s v="Association of American Railroads_Surface Transportation Policy Project2011120000"/>
    <s v="Association of American Railroads"/>
    <x v="16"/>
    <s v="Surface Transportation Policy Project"/>
    <s v="52-1864166"/>
    <n v="120000"/>
    <x v="7"/>
    <s v="added"/>
    <n v="17"/>
    <m/>
    <x v="0"/>
  </r>
  <r>
    <n v="990"/>
    <s v="Association of American Railroads_Transportation Research Board, NAS201132500"/>
    <s v="Association of American Railroads"/>
    <x v="12"/>
    <s v="Transportation Research Board"/>
    <s v="53-0196932"/>
    <n v="32500"/>
    <x v="7"/>
    <s v="added"/>
    <n v="18"/>
    <m/>
    <x v="0"/>
  </r>
  <r>
    <n v="990"/>
    <s v="Association of American Railroads_University of Illinois2011122400"/>
    <s v="Association of American Railroads"/>
    <x v="17"/>
    <s v="University of Illinois"/>
    <s v="37-6006007"/>
    <n v="122400"/>
    <x v="7"/>
    <s v="added"/>
    <n v="19"/>
    <m/>
    <x v="0"/>
  </r>
  <r>
    <n v="990"/>
    <s v="Association of American Railroads_Because of Elizabeth20118012"/>
    <s v="Association of American Railroads"/>
    <x v="22"/>
    <s v="Because of Elizabeth"/>
    <s v="30-0220742"/>
    <n v="8012"/>
    <x v="7"/>
    <s v="added"/>
    <n v="20"/>
    <m/>
    <x v="1"/>
  </r>
  <r>
    <n v="990"/>
    <s v="Association of American Railroads_American Coalition for Clean Coal Electricity (ACCCE)20105970557"/>
    <s v="Association of American Railroads"/>
    <x v="37"/>
    <s v="American Coalition for Clean Coal Electricity (ACCCE)"/>
    <s v="52-1799853"/>
    <n v="5970557"/>
    <x v="8"/>
    <s v="added"/>
    <n v="1"/>
    <m/>
    <x v="0"/>
  </r>
  <r>
    <n v="990"/>
    <s v="Association of American Railroads_Americans for Tax Reform201040000"/>
    <s v="Association of American Railroads"/>
    <x v="1"/>
    <s v="Americans for Tax Reform"/>
    <s v="52-1403587"/>
    <n v="40000"/>
    <x v="8"/>
    <s v="added"/>
    <n v="2"/>
    <m/>
    <x v="0"/>
  </r>
  <r>
    <n v="990"/>
    <s v="Association of American Railroads_Army College201025000"/>
    <s v="Association of American Railroads"/>
    <x v="46"/>
    <s v="Army College"/>
    <s v="23-2034407"/>
    <n v="25000"/>
    <x v="8"/>
    <s v="added"/>
    <n v="3"/>
    <m/>
    <x v="0"/>
  </r>
  <r>
    <n v="990"/>
    <s v="Association of American Railroads_Business Industry Political Action Committee (BIPAC)201025000"/>
    <s v="Association of American Railroads"/>
    <x v="32"/>
    <s v="Business Industry Political Action Committee (BIPAC)"/>
    <s v="13-1985476"/>
    <n v="25000"/>
    <x v="8"/>
    <s v="added"/>
    <n v="4"/>
    <m/>
    <x v="0"/>
  </r>
  <r>
    <n v="990"/>
    <s v="Association of American Railroads_Bluegreen Alliance201050000"/>
    <s v="Association of American Railroads"/>
    <x v="43"/>
    <s v="Bluegreen Alliance"/>
    <s v="20-3477309"/>
    <n v="50000"/>
    <x v="8"/>
    <s v="added"/>
    <n v="5"/>
    <m/>
    <x v="0"/>
  </r>
  <r>
    <n v="990"/>
    <s v="Association of American Railroads_Congressional Black Caucus Institute201020000"/>
    <s v="Association of American Railroads"/>
    <x v="5"/>
    <s v="CBC Institute"/>
    <s v="52-2270607"/>
    <n v="20000"/>
    <x v="8"/>
    <s v="added"/>
    <n v="6"/>
    <m/>
    <x v="0"/>
  </r>
  <r>
    <n v="990"/>
    <s v="Association of American Railroads_Coalition Against Bigger Trucks2010415000"/>
    <s v="Association of American Railroads"/>
    <x v="4"/>
    <s v="Coalition Against Bigger Trucks"/>
    <s v="94-3229678"/>
    <n v="415000"/>
    <x v="8"/>
    <s v="added"/>
    <n v="7"/>
    <m/>
    <x v="0"/>
  </r>
  <r>
    <n v="990"/>
    <s v="Association of American Railroads_Common Ground Alliance201010000"/>
    <s v="Association of American Railroads"/>
    <x v="47"/>
    <s v="Common Ground Alliance"/>
    <s v="41-1984081"/>
    <n v="10000"/>
    <x v="8"/>
    <s v="added"/>
    <n v="8"/>
    <m/>
    <x v="0"/>
  </r>
  <r>
    <n v="990"/>
    <s v="Association of American Railroads_GoRail20101315000"/>
    <s v="Association of American Railroads"/>
    <x v="9"/>
    <s v="GoRail"/>
    <s v="35-2226505"/>
    <n v="1315000"/>
    <x v="8"/>
    <s v="added"/>
    <n v="9"/>
    <m/>
    <x v="0"/>
  </r>
  <r>
    <n v="990"/>
    <s v="Association of American Railroads_Metropolitan Planning Council201020000"/>
    <s v="Association of American Railroads"/>
    <x v="24"/>
    <s v="Metropolitan Planning Council"/>
    <s v="36-2382849"/>
    <n v="20000"/>
    <x v="8"/>
    <s v="added"/>
    <n v="10"/>
    <m/>
    <x v="1"/>
  </r>
  <r>
    <n v="990"/>
    <s v="Association of American Railroads_NCSL Foundation for State Legislatures20107500"/>
    <s v="Association of American Railroads"/>
    <x v="11"/>
    <s v="NCSL Foundation for State Legislatures"/>
    <s v="74-2232576"/>
    <n v="7500"/>
    <x v="8"/>
    <s v="added"/>
    <n v="11"/>
    <m/>
    <x v="0"/>
  </r>
  <r>
    <n v="990"/>
    <s v="Association of American Railroads_North American Rail Shippers Association (NARS)20108500"/>
    <s v="Association of American Railroads"/>
    <x v="42"/>
    <s v="North American Rail Shippers Association (NARS)"/>
    <s v="75-2635975"/>
    <n v="8500"/>
    <x v="8"/>
    <s v="added"/>
    <n v="12"/>
    <m/>
    <x v="0"/>
  </r>
  <r>
    <n v="990"/>
    <s v="Association of American Railroads_Operation Lifesaver201030500"/>
    <s v="Association of American Railroads"/>
    <x v="35"/>
    <s v="Operation Lifesaver"/>
    <s v="74-2459189"/>
    <n v="30500"/>
    <x v="8"/>
    <s v="added"/>
    <n v="13"/>
    <m/>
    <x v="0"/>
  </r>
  <r>
    <n v="990"/>
    <s v="Association of American Railroads_Public Private Partnership201015000"/>
    <s v="Association of American Railroads"/>
    <x v="48"/>
    <s v="Public Private Partnership"/>
    <m/>
    <n v="15000"/>
    <x v="8"/>
    <s v="added"/>
    <n v="14"/>
    <m/>
    <x v="0"/>
  </r>
  <r>
    <n v="990"/>
    <s v="Association of American Railroads_Railroad Research Foundation2010144000"/>
    <s v="Association of American Railroads"/>
    <x v="13"/>
    <s v="Railroad Research Foundation"/>
    <s v="52-2344655"/>
    <n v="144000"/>
    <x v="8"/>
    <s v="added"/>
    <n v="15"/>
    <m/>
    <x v="0"/>
  </r>
  <r>
    <n v="990"/>
    <s v="Association of American Railroads_Surface Transportation Policy Project2010120000"/>
    <s v="Association of American Railroads"/>
    <x v="16"/>
    <s v="Surface Transportation Policy Project"/>
    <s v="52-1864166"/>
    <n v="120000"/>
    <x v="8"/>
    <s v="added"/>
    <n v="16"/>
    <m/>
    <x v="0"/>
  </r>
  <r>
    <n v="990"/>
    <s v="Association of American Railroads_Transportation Research Board, NAS201032500"/>
    <s v="Association of American Railroads"/>
    <x v="12"/>
    <s v="Transportation Research Board"/>
    <s v="53-0196932"/>
    <n v="32500"/>
    <x v="8"/>
    <s v="added"/>
    <n v="17"/>
    <m/>
    <x v="0"/>
  </r>
  <r>
    <n v="990"/>
    <s v="Association of American Railroads_University of Illinois2010124400"/>
    <s v="Association of American Railroads"/>
    <x v="17"/>
    <s v="University of Illinois"/>
    <s v="37-6006007"/>
    <n v="124400"/>
    <x v="8"/>
    <s v="added"/>
    <n v="18"/>
    <m/>
    <x v="0"/>
  </r>
  <r>
    <n v="990"/>
    <s v="Association of American Railroads_Metropolitan Planning Council200920000"/>
    <s v="Association of American Railroads"/>
    <x v="24"/>
    <s v="Metropolitan Planning Council"/>
    <s v="36-2382849"/>
    <n v="20000"/>
    <x v="9"/>
    <s v="added"/>
    <n v="1"/>
    <m/>
    <x v="1"/>
  </r>
  <r>
    <n v="990"/>
    <s v="Association of American Railroads_Railroad Research Foundation2009375838"/>
    <s v="Association of American Railroads"/>
    <x v="13"/>
    <s v="Railroad Research Foundation"/>
    <s v="52-2344655"/>
    <n v="375838"/>
    <x v="9"/>
    <s v="added"/>
    <n v="2"/>
    <m/>
    <x v="0"/>
  </r>
  <r>
    <n v="990"/>
    <s v="Association of American Railroads_University of Illinois2009183400"/>
    <s v="Association of American Railroads"/>
    <x v="17"/>
    <s v="University of Illinois"/>
    <s v="37-6006007"/>
    <n v="183400"/>
    <x v="9"/>
    <s v="added"/>
    <n v="3"/>
    <m/>
    <x v="0"/>
  </r>
  <r>
    <n v="990"/>
    <s v="Association of American Railroads_Congressional Black Caucus Foundation200910000"/>
    <s v="Association of American Railroads"/>
    <x v="18"/>
    <s v="Congressional Black Caucus Foundation"/>
    <s v="52-1160561"/>
    <n v="10000"/>
    <x v="9"/>
    <s v="added"/>
    <n v="4"/>
    <m/>
    <x v="0"/>
  </r>
  <r>
    <n v="990"/>
    <s v="Association of American Railroads_The Center for American Progress200910000"/>
    <s v="Association of American Railroads"/>
    <x v="49"/>
    <s v="The Center for American Progress"/>
    <s v="30-0126510"/>
    <n v="10000"/>
    <x v="9"/>
    <s v="added"/>
    <n v="5"/>
    <m/>
    <x v="0"/>
  </r>
  <r>
    <n v="990"/>
    <s v="Association of American Railroads_Operation Lifesaver200927500"/>
    <s v="Association of American Railroads"/>
    <x v="35"/>
    <s v="Operation Lifesaver"/>
    <s v="74-2459189"/>
    <n v="27500"/>
    <x v="9"/>
    <s v="added"/>
    <n v="6"/>
    <m/>
    <x v="0"/>
  </r>
  <r>
    <n v="990"/>
    <s v="Association of American Railroads_Transportation Research Board, NAS200965000"/>
    <s v="Association of American Railroads"/>
    <x v="12"/>
    <s v="Transportation Research Board"/>
    <s v="53-0196932"/>
    <n v="65000"/>
    <x v="9"/>
    <s v="added"/>
    <n v="7"/>
    <m/>
    <x v="0"/>
  </r>
  <r>
    <n v="990"/>
    <s v="Association of American Railroads_Because of Elizabeth20095477"/>
    <s v="Association of American Railroads"/>
    <x v="22"/>
    <s v="Because of Elizabeth"/>
    <s v="30-0220742"/>
    <n v="5477"/>
    <x v="9"/>
    <s v="added"/>
    <n v="8"/>
    <m/>
    <x v="1"/>
  </r>
  <r>
    <n v="990"/>
    <s v="Association of American Railroads_Metropolitan Planning Council200820000"/>
    <s v="Association of American Railroads"/>
    <x v="24"/>
    <s v="Metropolitan Planning Council"/>
    <s v="36-2382849"/>
    <n v="20000"/>
    <x v="10"/>
    <s v="added"/>
    <n v="1"/>
    <m/>
    <x v="1"/>
  </r>
  <r>
    <n v="990"/>
    <s v="Association of American Railroads_Operation Lifesaver200830500"/>
    <s v="Association of American Railroads"/>
    <x v="35"/>
    <s v="Operation Lifesaver"/>
    <s v="74-2459189"/>
    <n v="30500"/>
    <x v="10"/>
    <s v="added"/>
    <n v="2"/>
    <m/>
    <x v="0"/>
  </r>
  <r>
    <n v="990"/>
    <s v="Association of American Railroads_Railroad Research Foundation2008201716"/>
    <s v="Association of American Railroads"/>
    <x v="13"/>
    <s v="Railroad Research Foundation"/>
    <s v="52-2344655"/>
    <n v="201716"/>
    <x v="10"/>
    <s v="added"/>
    <n v="3"/>
    <m/>
    <x v="0"/>
  </r>
  <r>
    <n v="990"/>
    <s v="Association of American Railroads_University of Illinois200868900"/>
    <s v="Association of American Railroads"/>
    <x v="17"/>
    <s v="University of Illinois"/>
    <s v="37-6006007"/>
    <n v="68900"/>
    <x v="10"/>
    <s v="added"/>
    <n v="4"/>
    <m/>
    <x v="0"/>
  </r>
  <r>
    <m/>
    <m/>
    <m/>
    <x v="50"/>
    <m/>
    <m/>
    <m/>
    <x v="11"/>
    <m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</r>
  <r>
    <x v="0"/>
    <x v="1"/>
    <x v="1"/>
    <x v="1"/>
  </r>
  <r>
    <x v="0"/>
    <x v="2"/>
    <x v="2"/>
    <x v="2"/>
  </r>
  <r>
    <x v="0"/>
    <x v="3"/>
    <x v="3"/>
    <x v="3"/>
  </r>
  <r>
    <x v="0"/>
    <x v="4"/>
    <x v="4"/>
    <x v="4"/>
  </r>
  <r>
    <x v="1"/>
    <x v="0"/>
    <x v="0"/>
    <x v="5"/>
  </r>
  <r>
    <x v="1"/>
    <x v="1"/>
    <x v="1"/>
    <x v="6"/>
  </r>
  <r>
    <x v="1"/>
    <x v="2"/>
    <x v="2"/>
    <x v="7"/>
  </r>
  <r>
    <x v="1"/>
    <x v="4"/>
    <x v="4"/>
    <x v="8"/>
  </r>
  <r>
    <x v="1"/>
    <x v="5"/>
    <x v="2"/>
    <x v="9"/>
  </r>
  <r>
    <x v="2"/>
    <x v="0"/>
    <x v="0"/>
    <x v="10"/>
  </r>
  <r>
    <x v="2"/>
    <x v="1"/>
    <x v="1"/>
    <x v="11"/>
  </r>
  <r>
    <x v="2"/>
    <x v="2"/>
    <x v="2"/>
    <x v="12"/>
  </r>
  <r>
    <x v="2"/>
    <x v="6"/>
    <x v="5"/>
    <x v="13"/>
  </r>
  <r>
    <x v="2"/>
    <x v="7"/>
    <x v="6"/>
    <x v="14"/>
  </r>
  <r>
    <x v="3"/>
    <x v="0"/>
    <x v="0"/>
    <x v="15"/>
  </r>
  <r>
    <x v="3"/>
    <x v="8"/>
    <x v="1"/>
    <x v="16"/>
  </r>
  <r>
    <x v="3"/>
    <x v="2"/>
    <x v="2"/>
    <x v="17"/>
  </r>
  <r>
    <x v="3"/>
    <x v="7"/>
    <x v="6"/>
    <x v="18"/>
  </r>
  <r>
    <x v="3"/>
    <x v="9"/>
    <x v="5"/>
    <x v="19"/>
  </r>
  <r>
    <x v="4"/>
    <x v="0"/>
    <x v="0"/>
    <x v="20"/>
  </r>
  <r>
    <x v="4"/>
    <x v="10"/>
    <x v="2"/>
    <x v="21"/>
  </r>
  <r>
    <x v="4"/>
    <x v="7"/>
    <x v="6"/>
    <x v="22"/>
  </r>
  <r>
    <x v="4"/>
    <x v="9"/>
    <x v="5"/>
    <x v="23"/>
  </r>
  <r>
    <x v="4"/>
    <x v="6"/>
    <x v="5"/>
    <x v="24"/>
  </r>
  <r>
    <x v="5"/>
    <x v="0"/>
    <x v="0"/>
    <x v="25"/>
  </r>
  <r>
    <x v="5"/>
    <x v="7"/>
    <x v="6"/>
    <x v="26"/>
  </r>
  <r>
    <x v="5"/>
    <x v="10"/>
    <x v="2"/>
    <x v="27"/>
  </r>
  <r>
    <x v="5"/>
    <x v="11"/>
    <x v="5"/>
    <x v="28"/>
  </r>
  <r>
    <x v="5"/>
    <x v="12"/>
    <x v="5"/>
    <x v="29"/>
  </r>
  <r>
    <x v="6"/>
    <x v="0"/>
    <x v="0"/>
    <x v="30"/>
  </r>
  <r>
    <x v="6"/>
    <x v="10"/>
    <x v="2"/>
    <x v="31"/>
  </r>
  <r>
    <x v="6"/>
    <x v="2"/>
    <x v="2"/>
    <x v="32"/>
  </r>
  <r>
    <x v="6"/>
    <x v="13"/>
    <x v="7"/>
    <x v="33"/>
  </r>
  <r>
    <x v="6"/>
    <x v="14"/>
    <x v="8"/>
    <x v="34"/>
  </r>
  <r>
    <x v="7"/>
    <x v="0"/>
    <x v="0"/>
    <x v="35"/>
  </r>
  <r>
    <x v="7"/>
    <x v="10"/>
    <x v="2"/>
    <x v="36"/>
  </r>
  <r>
    <x v="7"/>
    <x v="13"/>
    <x v="7"/>
    <x v="37"/>
  </r>
  <r>
    <x v="7"/>
    <x v="6"/>
    <x v="2"/>
    <x v="38"/>
  </r>
  <r>
    <x v="7"/>
    <x v="14"/>
    <x v="8"/>
    <x v="39"/>
  </r>
  <r>
    <x v="8"/>
    <x v="0"/>
    <x v="0"/>
    <x v="40"/>
  </r>
  <r>
    <x v="8"/>
    <x v="2"/>
    <x v="2"/>
    <x v="41"/>
  </r>
  <r>
    <x v="8"/>
    <x v="14"/>
    <x v="8"/>
    <x v="42"/>
  </r>
  <r>
    <x v="8"/>
    <x v="15"/>
    <x v="2"/>
    <x v="43"/>
  </r>
  <r>
    <x v="8"/>
    <x v="16"/>
    <x v="0"/>
    <x v="44"/>
  </r>
  <r>
    <x v="9"/>
    <x v="17"/>
    <x v="8"/>
    <x v="45"/>
  </r>
  <r>
    <x v="9"/>
    <x v="18"/>
    <x v="9"/>
    <x v="46"/>
  </r>
  <r>
    <x v="9"/>
    <x v="19"/>
    <x v="0"/>
    <x v="47"/>
  </r>
  <r>
    <x v="9"/>
    <x v="15"/>
    <x v="2"/>
    <x v="48"/>
  </r>
  <r>
    <x v="9"/>
    <x v="0"/>
    <x v="0"/>
    <x v="49"/>
  </r>
  <r>
    <x v="10"/>
    <x v="12"/>
    <x v="10"/>
    <x v="50"/>
  </r>
  <r>
    <x v="10"/>
    <x v="10"/>
    <x v="2"/>
    <x v="51"/>
  </r>
  <r>
    <x v="10"/>
    <x v="19"/>
    <x v="0"/>
    <x v="52"/>
  </r>
  <r>
    <x v="10"/>
    <x v="20"/>
    <x v="11"/>
    <x v="53"/>
  </r>
  <r>
    <x v="10"/>
    <x v="14"/>
    <x v="8"/>
    <x v="54"/>
  </r>
  <r>
    <x v="11"/>
    <x v="21"/>
    <x v="12"/>
    <x v="55"/>
  </r>
  <r>
    <x v="11"/>
    <x v="21"/>
    <x v="12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143DB7-D063-764E-AB78-81CB6186C89B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actor" colHeaderCaption="Year">
  <location ref="A57:M80" firstHeaderRow="1" firstDataRow="2" firstDataCol="1"/>
  <pivotFields count="4">
    <pivotField axis="axisCol" showAll="0">
      <items count="13">
        <item x="10"/>
        <item x="9"/>
        <item x="8"/>
        <item x="7"/>
        <item x="6"/>
        <item x="5"/>
        <item x="4"/>
        <item x="3"/>
        <item x="2"/>
        <item x="1"/>
        <item x="0"/>
        <item h="1" x="11"/>
        <item t="default"/>
      </items>
    </pivotField>
    <pivotField axis="axisRow" showAll="0" sortType="descending">
      <items count="23">
        <item x="16"/>
        <item x="4"/>
        <item x="14"/>
        <item x="7"/>
        <item x="15"/>
        <item x="17"/>
        <item x="6"/>
        <item x="3"/>
        <item x="12"/>
        <item x="2"/>
        <item x="5"/>
        <item x="8"/>
        <item x="18"/>
        <item x="11"/>
        <item x="9"/>
        <item x="13"/>
        <item x="19"/>
        <item x="10"/>
        <item x="1"/>
        <item x="0"/>
        <item x="20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4">
        <item x="10"/>
        <item x="4"/>
        <item x="9"/>
        <item x="6"/>
        <item x="3"/>
        <item x="2"/>
        <item x="8"/>
        <item x="1"/>
        <item x="7"/>
        <item x="5"/>
        <item x="11"/>
        <item x="0"/>
        <item x="12"/>
        <item t="default"/>
      </items>
    </pivotField>
    <pivotField dataField="1" showAll="0">
      <items count="57">
        <item x="44"/>
        <item x="34"/>
        <item x="9"/>
        <item x="43"/>
        <item x="8"/>
        <item x="4"/>
        <item x="42"/>
        <item x="33"/>
        <item x="32"/>
        <item x="41"/>
        <item x="39"/>
        <item x="31"/>
        <item x="38"/>
        <item x="48"/>
        <item x="19"/>
        <item x="47"/>
        <item x="54"/>
        <item x="3"/>
        <item x="46"/>
        <item x="53"/>
        <item x="52"/>
        <item x="24"/>
        <item x="2"/>
        <item x="37"/>
        <item x="51"/>
        <item x="50"/>
        <item x="45"/>
        <item x="14"/>
        <item x="13"/>
        <item x="36"/>
        <item x="29"/>
        <item x="23"/>
        <item x="18"/>
        <item x="7"/>
        <item x="17"/>
        <item x="28"/>
        <item x="22"/>
        <item x="12"/>
        <item x="27"/>
        <item x="26"/>
        <item x="21"/>
        <item x="1"/>
        <item x="11"/>
        <item x="16"/>
        <item x="6"/>
        <item x="0"/>
        <item x="5"/>
        <item x="40"/>
        <item x="35"/>
        <item x="25"/>
        <item x="49"/>
        <item x="10"/>
        <item x="30"/>
        <item x="15"/>
        <item x="20"/>
        <item x="55"/>
        <item t="default"/>
      </items>
    </pivotField>
  </pivotFields>
  <rowFields count="1">
    <field x="1"/>
  </rowFields>
  <rowItems count="22">
    <i>
      <x v="19"/>
    </i>
    <i>
      <x v="18"/>
    </i>
    <i>
      <x v="9"/>
    </i>
    <i>
      <x v="17"/>
    </i>
    <i>
      <x v="11"/>
    </i>
    <i>
      <x v="3"/>
    </i>
    <i>
      <x v="6"/>
    </i>
    <i>
      <x v="8"/>
    </i>
    <i>
      <x v="2"/>
    </i>
    <i>
      <x v="14"/>
    </i>
    <i>
      <x v="16"/>
    </i>
    <i>
      <x v="15"/>
    </i>
    <i>
      <x v="13"/>
    </i>
    <i>
      <x v="4"/>
    </i>
    <i>
      <x v="1"/>
    </i>
    <i>
      <x v="5"/>
    </i>
    <i>
      <x v="20"/>
    </i>
    <i>
      <x v="12"/>
    </i>
    <i>
      <x v="7"/>
    </i>
    <i>
      <x v="10"/>
    </i>
    <i>
      <x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Compensation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DA514-C264-8A40-AB4B-85F72D1F5562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8:M52" firstHeaderRow="1" firstDataRow="2" firstDataCol="1" rowPageCount="1" colPageCount="1"/>
  <pivotFields count="12">
    <pivotField showAll="0"/>
    <pivotField showAll="0"/>
    <pivotField showAll="0"/>
    <pivotField axis="axisRow" showAll="0" sortType="descending">
      <items count="52">
        <item x="29"/>
        <item x="23"/>
        <item x="0"/>
        <item x="37"/>
        <item x="2"/>
        <item x="38"/>
        <item x="1"/>
        <item x="46"/>
        <item x="3"/>
        <item x="22"/>
        <item x="43"/>
        <item x="25"/>
        <item x="32"/>
        <item x="4"/>
        <item x="39"/>
        <item x="47"/>
        <item x="44"/>
        <item x="18"/>
        <item x="5"/>
        <item x="6"/>
        <item x="7"/>
        <item x="8"/>
        <item x="9"/>
        <item x="33"/>
        <item x="10"/>
        <item x="26"/>
        <item x="24"/>
        <item x="34"/>
        <item x="41"/>
        <item x="27"/>
        <item x="28"/>
        <item x="11"/>
        <item x="42"/>
        <item x="36"/>
        <item x="35"/>
        <item x="48"/>
        <item x="13"/>
        <item x="14"/>
        <item x="15"/>
        <item x="21"/>
        <item x="30"/>
        <item x="45"/>
        <item x="16"/>
        <item x="49"/>
        <item x="40"/>
        <item x="12"/>
        <item x="17"/>
        <item x="31"/>
        <item h="1" x="50"/>
        <item h="1" x="19"/>
        <item h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Col" showAll="0">
      <items count="13">
        <item x="10"/>
        <item x="9"/>
        <item x="8"/>
        <item x="7"/>
        <item x="6"/>
        <item x="5"/>
        <item x="4"/>
        <item x="3"/>
        <item x="2"/>
        <item x="1"/>
        <item x="0"/>
        <item x="11"/>
        <item t="default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x="2"/>
        <item t="default"/>
      </items>
    </pivotField>
  </pivotFields>
  <rowFields count="1">
    <field x="3"/>
  </rowFields>
  <rowItems count="43">
    <i>
      <x v="3"/>
    </i>
    <i>
      <x v="13"/>
    </i>
    <i>
      <x v="22"/>
    </i>
    <i>
      <x v="46"/>
    </i>
    <i>
      <x v="47"/>
    </i>
    <i>
      <x v="36"/>
    </i>
    <i>
      <x v="42"/>
    </i>
    <i>
      <x v="45"/>
    </i>
    <i>
      <x v="20"/>
    </i>
    <i>
      <x v="1"/>
    </i>
    <i>
      <x v="41"/>
    </i>
    <i>
      <x v="18"/>
    </i>
    <i>
      <x v="6"/>
    </i>
    <i>
      <x v="34"/>
    </i>
    <i>
      <x v="5"/>
    </i>
    <i>
      <x v="31"/>
    </i>
    <i>
      <x v="10"/>
    </i>
    <i>
      <x v="8"/>
    </i>
    <i>
      <x v="38"/>
    </i>
    <i>
      <x v="19"/>
    </i>
    <i>
      <x v="17"/>
    </i>
    <i>
      <x v="11"/>
    </i>
    <i>
      <x v="25"/>
    </i>
    <i>
      <x v="12"/>
    </i>
    <i>
      <x v="32"/>
    </i>
    <i>
      <x v="16"/>
    </i>
    <i>
      <x v="7"/>
    </i>
    <i>
      <x v="2"/>
    </i>
    <i>
      <x v="23"/>
    </i>
    <i>
      <x v="4"/>
    </i>
    <i>
      <x v="35"/>
    </i>
    <i>
      <x v="21"/>
    </i>
    <i>
      <x v="44"/>
    </i>
    <i>
      <x v="43"/>
    </i>
    <i>
      <x v="39"/>
    </i>
    <i>
      <x v="30"/>
    </i>
    <i>
      <x v="15"/>
    </i>
    <i>
      <x v="14"/>
    </i>
    <i>
      <x v="28"/>
    </i>
    <i>
      <x v="37"/>
    </i>
    <i>
      <x v="29"/>
    </i>
    <i>
      <x v="33"/>
    </i>
    <i t="grand">
      <x/>
    </i>
  </rowItems>
  <colFields count="1">
    <field x="7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1" hier="-1"/>
  </pageFields>
  <dataFields count="1">
    <dataField name="Sum of contribution" fld="6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association-american-railroad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D31C-BE87-F446-83EC-DF4890434FC8}">
  <dimension ref="A1:O80"/>
  <sheetViews>
    <sheetView tabSelected="1" topLeftCell="A40" workbookViewId="0">
      <selection activeCell="N62" sqref="N62"/>
    </sheetView>
  </sheetViews>
  <sheetFormatPr baseColWidth="10" defaultRowHeight="16" x14ac:dyDescent="0.2"/>
  <cols>
    <col min="1" max="1" width="35.5" bestFit="1" customWidth="1"/>
    <col min="2" max="2" width="15.5" bestFit="1" customWidth="1"/>
    <col min="3" max="12" width="11.1640625" bestFit="1" customWidth="1"/>
    <col min="13" max="13" width="12.1640625" bestFit="1" customWidth="1"/>
    <col min="14" max="14" width="43.1640625" customWidth="1"/>
  </cols>
  <sheetData>
    <row r="1" spans="1:14" ht="37" x14ac:dyDescent="0.45">
      <c r="A1" s="9" t="s">
        <v>118</v>
      </c>
    </row>
    <row r="2" spans="1:14" ht="21" x14ac:dyDescent="0.25">
      <c r="A2" s="10" t="s">
        <v>120</v>
      </c>
      <c r="B2" s="12">
        <v>43819</v>
      </c>
      <c r="C2" s="13"/>
    </row>
    <row r="3" spans="1:14" ht="21" x14ac:dyDescent="0.25">
      <c r="A3" s="10"/>
      <c r="B3" s="11"/>
    </row>
    <row r="4" spans="1:14" ht="31" x14ac:dyDescent="0.35">
      <c r="A4" s="7" t="s">
        <v>198</v>
      </c>
      <c r="B4" s="11"/>
    </row>
    <row r="5" spans="1:14" ht="26" x14ac:dyDescent="0.3">
      <c r="A5" s="8" t="s">
        <v>119</v>
      </c>
    </row>
    <row r="6" spans="1:14" x14ac:dyDescent="0.2">
      <c r="A6" s="4" t="s">
        <v>141</v>
      </c>
      <c r="B6" t="s">
        <v>150</v>
      </c>
    </row>
    <row r="8" spans="1:14" x14ac:dyDescent="0.2">
      <c r="A8" s="4" t="s">
        <v>115</v>
      </c>
      <c r="B8" s="4" t="s">
        <v>116</v>
      </c>
    </row>
    <row r="9" spans="1:14" x14ac:dyDescent="0.2">
      <c r="A9" s="4" t="s">
        <v>117</v>
      </c>
      <c r="B9">
        <v>2008</v>
      </c>
      <c r="C9">
        <v>2009</v>
      </c>
      <c r="D9">
        <v>2010</v>
      </c>
      <c r="E9">
        <v>2011</v>
      </c>
      <c r="F9">
        <v>2012</v>
      </c>
      <c r="G9">
        <v>2013</v>
      </c>
      <c r="H9">
        <v>2014</v>
      </c>
      <c r="I9">
        <v>2015</v>
      </c>
      <c r="J9">
        <v>2016</v>
      </c>
      <c r="K9">
        <v>2017</v>
      </c>
      <c r="L9">
        <v>2018</v>
      </c>
      <c r="M9" t="s">
        <v>112</v>
      </c>
      <c r="N9" s="6" t="s">
        <v>149</v>
      </c>
    </row>
    <row r="10" spans="1:14" x14ac:dyDescent="0.2">
      <c r="A10" s="5" t="s">
        <v>87</v>
      </c>
      <c r="B10" s="3"/>
      <c r="C10" s="3"/>
      <c r="D10" s="3">
        <v>5970557</v>
      </c>
      <c r="E10" s="3">
        <v>7953922</v>
      </c>
      <c r="F10" s="3">
        <v>7958648</v>
      </c>
      <c r="G10" s="3"/>
      <c r="H10" s="3"/>
      <c r="I10" s="3"/>
      <c r="J10" s="3"/>
      <c r="K10" s="3"/>
      <c r="L10" s="3"/>
      <c r="M10" s="3">
        <v>21883127</v>
      </c>
      <c r="N10" t="str">
        <f>IFERROR(IF(VLOOKUP(A10,Resources!B:C,2,FALSE)=0,"",VLOOKUP(A10,Resources!B:C,2,FALSE)),"")</f>
        <v>https://www.desmogblog.com/american-coalition-clean-coal-electricity</v>
      </c>
    </row>
    <row r="11" spans="1:14" x14ac:dyDescent="0.2">
      <c r="A11" s="5" t="s">
        <v>29</v>
      </c>
      <c r="B11" s="3"/>
      <c r="C11" s="3"/>
      <c r="D11" s="3">
        <v>415000</v>
      </c>
      <c r="E11" s="3">
        <v>535613</v>
      </c>
      <c r="F11" s="3">
        <v>1120000</v>
      </c>
      <c r="G11" s="3">
        <v>1232409</v>
      </c>
      <c r="H11" s="3">
        <v>1300000</v>
      </c>
      <c r="I11" s="3">
        <v>1300000</v>
      </c>
      <c r="J11" s="3">
        <v>500000</v>
      </c>
      <c r="K11" s="3">
        <v>470000</v>
      </c>
      <c r="L11" s="3">
        <v>595000</v>
      </c>
      <c r="M11" s="3">
        <v>7468022</v>
      </c>
      <c r="N11" t="str">
        <f>IFERROR(IF(VLOOKUP(A11,Resources!B:C,2,FALSE)=0,"",VLOOKUP(A11,Resources!B:C,2,FALSE)),"")</f>
        <v/>
      </c>
    </row>
    <row r="12" spans="1:14" x14ac:dyDescent="0.2">
      <c r="A12" s="5" t="s">
        <v>31</v>
      </c>
      <c r="B12" s="3"/>
      <c r="C12" s="3"/>
      <c r="D12" s="3">
        <v>1315000</v>
      </c>
      <c r="E12" s="3">
        <v>1310000</v>
      </c>
      <c r="F12" s="3">
        <v>1000000</v>
      </c>
      <c r="G12" s="3">
        <v>333091</v>
      </c>
      <c r="H12" s="3">
        <v>375000</v>
      </c>
      <c r="I12" s="3">
        <v>375000</v>
      </c>
      <c r="J12" s="3">
        <v>312500</v>
      </c>
      <c r="K12" s="3">
        <v>500000</v>
      </c>
      <c r="L12" s="3">
        <v>437500</v>
      </c>
      <c r="M12" s="3">
        <v>5958091</v>
      </c>
      <c r="N12" t="str">
        <f>IFERROR(IF(VLOOKUP(A12,Resources!B:C,2,FALSE)=0,"",VLOOKUP(A12,Resources!B:C,2,FALSE)),"")</f>
        <v/>
      </c>
    </row>
    <row r="13" spans="1:14" x14ac:dyDescent="0.2">
      <c r="A13" s="5" t="s">
        <v>15</v>
      </c>
      <c r="B13" s="3">
        <v>68900</v>
      </c>
      <c r="C13" s="3">
        <v>183400</v>
      </c>
      <c r="D13" s="3">
        <v>124400</v>
      </c>
      <c r="E13" s="3">
        <v>122400</v>
      </c>
      <c r="F13" s="3">
        <v>356400</v>
      </c>
      <c r="G13" s="3">
        <v>339400</v>
      </c>
      <c r="H13" s="3">
        <v>241000</v>
      </c>
      <c r="I13" s="3">
        <v>167500</v>
      </c>
      <c r="J13" s="3">
        <v>176000</v>
      </c>
      <c r="K13" s="3">
        <v>214000</v>
      </c>
      <c r="L13" s="3">
        <v>141000</v>
      </c>
      <c r="M13" s="3">
        <v>2134400</v>
      </c>
      <c r="N13" t="str">
        <f>IFERROR(IF(VLOOKUP(A13,Resources!B:C,2,FALSE)=0,"",VLOOKUP(A13,Resources!B:C,2,FALSE)),"")</f>
        <v/>
      </c>
    </row>
    <row r="14" spans="1:14" x14ac:dyDescent="0.2">
      <c r="A14" s="5" t="s">
        <v>76</v>
      </c>
      <c r="B14" s="3"/>
      <c r="C14" s="3"/>
      <c r="D14" s="3"/>
      <c r="E14" s="3"/>
      <c r="F14" s="3">
        <v>1025000</v>
      </c>
      <c r="G14" s="3"/>
      <c r="H14" s="3">
        <v>1000000</v>
      </c>
      <c r="I14" s="3"/>
      <c r="J14" s="3"/>
      <c r="K14" s="3"/>
      <c r="L14" s="3"/>
      <c r="M14" s="3">
        <v>2025000</v>
      </c>
      <c r="N14" t="str">
        <f>IFERROR(IF(VLOOKUP(A14,Resources!B:C,2,FALSE)=0,"",VLOOKUP(A14,Resources!B:C,2,FALSE)),"")</f>
        <v>https://www.desmogblog.com/us-chamber-commerce</v>
      </c>
    </row>
    <row r="15" spans="1:14" x14ac:dyDescent="0.2">
      <c r="A15" s="5" t="s">
        <v>38</v>
      </c>
      <c r="B15" s="3">
        <v>201716</v>
      </c>
      <c r="C15" s="3">
        <v>375838</v>
      </c>
      <c r="D15" s="3">
        <v>144000</v>
      </c>
      <c r="E15" s="3">
        <v>196425</v>
      </c>
      <c r="F15" s="3">
        <v>606244</v>
      </c>
      <c r="G15" s="3">
        <v>79614</v>
      </c>
      <c r="H15" s="3">
        <v>125000</v>
      </c>
      <c r="I15" s="3">
        <v>166000</v>
      </c>
      <c r="J15" s="3">
        <v>25000</v>
      </c>
      <c r="K15" s="3"/>
      <c r="L15" s="3">
        <v>14000</v>
      </c>
      <c r="M15" s="3">
        <v>1933837</v>
      </c>
      <c r="N15" t="str">
        <f>IFERROR(IF(VLOOKUP(A15,Resources!B:C,2,FALSE)=0,"",VLOOKUP(A15,Resources!B:C,2,FALSE)),"")</f>
        <v/>
      </c>
    </row>
    <row r="16" spans="1:14" x14ac:dyDescent="0.2">
      <c r="A16" s="5" t="s">
        <v>40</v>
      </c>
      <c r="B16" s="3"/>
      <c r="C16" s="3"/>
      <c r="D16" s="3">
        <v>120000</v>
      </c>
      <c r="E16" s="3">
        <v>120000</v>
      </c>
      <c r="F16" s="3">
        <v>75000</v>
      </c>
      <c r="G16" s="3">
        <v>75000</v>
      </c>
      <c r="H16" s="3">
        <v>75000</v>
      </c>
      <c r="I16" s="3">
        <v>75000</v>
      </c>
      <c r="J16" s="3">
        <v>50000</v>
      </c>
      <c r="K16" s="3">
        <v>50000</v>
      </c>
      <c r="L16" s="3">
        <v>50000</v>
      </c>
      <c r="M16" s="3">
        <v>690000</v>
      </c>
      <c r="N16" t="str">
        <f>IFERROR(IF(VLOOKUP(A16,Resources!B:C,2,FALSE)=0,"",VLOOKUP(A16,Resources!B:C,2,FALSE)),"")</f>
        <v/>
      </c>
    </row>
    <row r="17" spans="1:14" x14ac:dyDescent="0.2">
      <c r="A17" s="5" t="s">
        <v>114</v>
      </c>
      <c r="B17" s="3"/>
      <c r="C17" s="3">
        <v>65000</v>
      </c>
      <c r="D17" s="3">
        <v>32500</v>
      </c>
      <c r="E17" s="3">
        <v>32500</v>
      </c>
      <c r="F17" s="3">
        <v>32500</v>
      </c>
      <c r="G17" s="3">
        <v>32500</v>
      </c>
      <c r="H17" s="3">
        <v>32500</v>
      </c>
      <c r="I17" s="3">
        <v>32500</v>
      </c>
      <c r="J17" s="3">
        <v>32500</v>
      </c>
      <c r="K17" s="3"/>
      <c r="L17" s="3">
        <v>70875</v>
      </c>
      <c r="M17" s="3">
        <v>363375</v>
      </c>
      <c r="N17" t="str">
        <f>IFERROR(IF(VLOOKUP(A17,Resources!B:C,2,FALSE)=0,"",VLOOKUP(A17,Resources!B:C,2,FALSE)),"")</f>
        <v/>
      </c>
    </row>
    <row r="18" spans="1:14" x14ac:dyDescent="0.2">
      <c r="A18" s="5" t="s">
        <v>27</v>
      </c>
      <c r="B18" s="3"/>
      <c r="C18" s="3"/>
      <c r="D18" s="3"/>
      <c r="E18" s="3">
        <v>27083</v>
      </c>
      <c r="F18" s="3">
        <v>22917</v>
      </c>
      <c r="G18" s="3">
        <v>25000</v>
      </c>
      <c r="H18" s="3">
        <v>25000</v>
      </c>
      <c r="I18" s="3">
        <v>27083</v>
      </c>
      <c r="J18" s="3">
        <v>25208</v>
      </c>
      <c r="K18" s="3">
        <v>27500</v>
      </c>
      <c r="L18" s="3">
        <v>27500</v>
      </c>
      <c r="M18" s="3">
        <v>207291</v>
      </c>
      <c r="N18" t="str">
        <f>IFERROR(IF(VLOOKUP(A18,Resources!B:C,2,FALSE)=0,"",VLOOKUP(A18,Resources!B:C,2,FALSE)),"")</f>
        <v>https://www.sourcewatch.org/index.php/Congressional_Institute</v>
      </c>
    </row>
    <row r="19" spans="1:14" x14ac:dyDescent="0.2">
      <c r="A19" s="5" t="s">
        <v>19</v>
      </c>
      <c r="B19" s="3"/>
      <c r="C19" s="3"/>
      <c r="D19" s="3"/>
      <c r="E19" s="3"/>
      <c r="F19" s="3"/>
      <c r="G19" s="3"/>
      <c r="H19" s="3">
        <v>100000</v>
      </c>
      <c r="I19" s="3"/>
      <c r="J19" s="3">
        <v>100000</v>
      </c>
      <c r="K19" s="3"/>
      <c r="L19" s="3"/>
      <c r="M19" s="3">
        <v>200000</v>
      </c>
      <c r="N19" t="str">
        <f>IFERROR(IF(VLOOKUP(A19,Resources!B:C,2,FALSE)=0,"",VLOOKUP(A19,Resources!B:C,2,FALSE)),"")</f>
        <v>https://www.sourcewatch.org/index.php/American_Action_Network</v>
      </c>
    </row>
    <row r="20" spans="1:14" x14ac:dyDescent="0.2">
      <c r="A20" s="5" t="s">
        <v>103</v>
      </c>
      <c r="B20" s="3"/>
      <c r="C20" s="3"/>
      <c r="D20" s="3"/>
      <c r="E20" s="3">
        <v>182680</v>
      </c>
      <c r="F20" s="3"/>
      <c r="G20" s="3"/>
      <c r="H20" s="3"/>
      <c r="I20" s="3"/>
      <c r="J20" s="3"/>
      <c r="K20" s="3"/>
      <c r="L20" s="3"/>
      <c r="M20" s="3">
        <v>182680</v>
      </c>
      <c r="N20" t="str">
        <f>IFERROR(IF(VLOOKUP(A20,Resources!B:C,2,FALSE)=0,"",VLOOKUP(A20,Resources!B:C,2,FALSE)),"")</f>
        <v/>
      </c>
    </row>
    <row r="21" spans="1:14" x14ac:dyDescent="0.2">
      <c r="A21" s="5" t="s">
        <v>61</v>
      </c>
      <c r="B21" s="3"/>
      <c r="C21" s="3"/>
      <c r="D21" s="3">
        <v>20000</v>
      </c>
      <c r="E21" s="3">
        <v>20000</v>
      </c>
      <c r="F21" s="3">
        <v>11000</v>
      </c>
      <c r="G21" s="3">
        <v>23500</v>
      </c>
      <c r="H21" s="3">
        <v>23500</v>
      </c>
      <c r="I21" s="3">
        <v>15000</v>
      </c>
      <c r="J21" s="3"/>
      <c r="K21" s="3">
        <v>20000</v>
      </c>
      <c r="L21" s="3">
        <v>20000</v>
      </c>
      <c r="M21" s="3">
        <v>153000</v>
      </c>
      <c r="N21" t="str">
        <f>IFERROR(IF(VLOOKUP(A21,Resources!B:C,2,FALSE)=0,"",VLOOKUP(A21,Resources!B:C,2,FALSE)),"")</f>
        <v/>
      </c>
    </row>
    <row r="22" spans="1:14" x14ac:dyDescent="0.2">
      <c r="A22" s="5" t="s">
        <v>57</v>
      </c>
      <c r="B22" s="3"/>
      <c r="C22" s="3"/>
      <c r="D22" s="3">
        <v>40000</v>
      </c>
      <c r="E22" s="3"/>
      <c r="F22" s="3">
        <v>25000</v>
      </c>
      <c r="G22" s="3">
        <v>15000</v>
      </c>
      <c r="H22" s="3"/>
      <c r="I22" s="3"/>
      <c r="J22" s="3"/>
      <c r="K22" s="3">
        <v>25000</v>
      </c>
      <c r="L22" s="3">
        <v>25000</v>
      </c>
      <c r="M22" s="3">
        <v>130000</v>
      </c>
      <c r="N22" t="str">
        <f>IFERROR(IF(VLOOKUP(A22,Resources!B:C,2,FALSE)=0,"",VLOOKUP(A22,Resources!B:C,2,FALSE)),"")</f>
        <v>https://www.desmogblog.com/americans-tax-reform</v>
      </c>
    </row>
    <row r="23" spans="1:14" x14ac:dyDescent="0.2">
      <c r="A23" s="5" t="s">
        <v>111</v>
      </c>
      <c r="B23" s="3">
        <v>30500</v>
      </c>
      <c r="C23" s="3">
        <v>27500</v>
      </c>
      <c r="D23" s="3">
        <v>30500</v>
      </c>
      <c r="E23" s="3">
        <v>27500</v>
      </c>
      <c r="F23" s="3"/>
      <c r="G23" s="3">
        <v>7500</v>
      </c>
      <c r="H23" s="3"/>
      <c r="I23" s="3"/>
      <c r="J23" s="3"/>
      <c r="K23" s="3"/>
      <c r="L23" s="3"/>
      <c r="M23" s="3">
        <v>123500</v>
      </c>
      <c r="N23" t="str">
        <f>IFERROR(IF(VLOOKUP(A23,Resources!B:C,2,FALSE)=0,"",VLOOKUP(A23,Resources!B:C,2,FALSE)),"")</f>
        <v/>
      </c>
    </row>
    <row r="24" spans="1:14" x14ac:dyDescent="0.2">
      <c r="A24" s="5" t="s">
        <v>88</v>
      </c>
      <c r="B24" s="3"/>
      <c r="C24" s="3"/>
      <c r="D24" s="3"/>
      <c r="E24" s="3">
        <v>55498</v>
      </c>
      <c r="F24" s="3">
        <v>38250</v>
      </c>
      <c r="G24" s="3"/>
      <c r="H24" s="3"/>
      <c r="I24" s="3"/>
      <c r="J24" s="3"/>
      <c r="K24" s="3"/>
      <c r="L24" s="3"/>
      <c r="M24" s="3">
        <v>93748</v>
      </c>
      <c r="N24" t="str">
        <f>IFERROR(IF(VLOOKUP(A24,Resources!B:C,2,FALSE)=0,"",VLOOKUP(A24,Resources!B:C,2,FALSE)),"")</f>
        <v>https://www.desmogblog.com/american-petroleum-institute</v>
      </c>
    </row>
    <row r="25" spans="1:14" x14ac:dyDescent="0.2">
      <c r="A25" s="5" t="s">
        <v>37</v>
      </c>
      <c r="B25" s="3"/>
      <c r="C25" s="3"/>
      <c r="D25" s="3">
        <v>7500</v>
      </c>
      <c r="E25" s="3">
        <v>7500</v>
      </c>
      <c r="F25" s="3">
        <v>7500</v>
      </c>
      <c r="G25" s="3">
        <v>8500</v>
      </c>
      <c r="H25" s="3">
        <v>15000</v>
      </c>
      <c r="I25" s="3">
        <v>7500</v>
      </c>
      <c r="J25" s="3">
        <v>7500</v>
      </c>
      <c r="K25" s="3">
        <v>7500</v>
      </c>
      <c r="L25" s="3">
        <v>7500</v>
      </c>
      <c r="M25" s="3">
        <v>76000</v>
      </c>
      <c r="N25" t="str">
        <f>IFERROR(IF(VLOOKUP(A25,Resources!B:C,2,FALSE)=0,"",VLOOKUP(A25,Resources!B:C,2,FALSE)),"")</f>
        <v/>
      </c>
    </row>
    <row r="26" spans="1:14" x14ac:dyDescent="0.2">
      <c r="A26" s="5" t="s">
        <v>99</v>
      </c>
      <c r="B26" s="3"/>
      <c r="C26" s="3"/>
      <c r="D26" s="3">
        <v>50000</v>
      </c>
      <c r="E26" s="3">
        <v>25000</v>
      </c>
      <c r="F26" s="3"/>
      <c r="G26" s="3"/>
      <c r="H26" s="3"/>
      <c r="I26" s="3"/>
      <c r="J26" s="3"/>
      <c r="K26" s="3"/>
      <c r="L26" s="3"/>
      <c r="M26" s="3">
        <v>75000</v>
      </c>
      <c r="N26" t="str">
        <f>IFERROR(IF(VLOOKUP(A26,Resources!B:C,2,FALSE)=0,"",VLOOKUP(A26,Resources!B:C,2,FALSE)),"")</f>
        <v/>
      </c>
    </row>
    <row r="27" spans="1:14" x14ac:dyDescent="0.2">
      <c r="A27" s="5" t="s">
        <v>43</v>
      </c>
      <c r="B27" s="3"/>
      <c r="C27" s="3"/>
      <c r="D27" s="3"/>
      <c r="E27" s="3"/>
      <c r="F27" s="3"/>
      <c r="G27" s="3">
        <v>10000</v>
      </c>
      <c r="H27" s="3">
        <v>10000</v>
      </c>
      <c r="I27" s="3">
        <v>10000</v>
      </c>
      <c r="J27" s="3"/>
      <c r="K27" s="3">
        <v>17908</v>
      </c>
      <c r="L27" s="3">
        <v>17000</v>
      </c>
      <c r="M27" s="3">
        <v>64908</v>
      </c>
      <c r="N27" t="str">
        <f>IFERROR(IF(VLOOKUP(A27,Resources!B:C,2,FALSE)=0,"",VLOOKUP(A27,Resources!B:C,2,FALSE)),"")</f>
        <v/>
      </c>
    </row>
    <row r="28" spans="1:14" x14ac:dyDescent="0.2">
      <c r="A28" s="5" t="s">
        <v>33</v>
      </c>
      <c r="B28" s="3"/>
      <c r="C28" s="3"/>
      <c r="D28" s="3"/>
      <c r="E28" s="3"/>
      <c r="F28" s="3"/>
      <c r="G28" s="3">
        <v>10000</v>
      </c>
      <c r="H28" s="3">
        <v>10000</v>
      </c>
      <c r="I28" s="3">
        <v>10000</v>
      </c>
      <c r="J28" s="3">
        <v>10000</v>
      </c>
      <c r="K28" s="3"/>
      <c r="L28" s="3">
        <v>10000</v>
      </c>
      <c r="M28" s="3">
        <v>50000</v>
      </c>
      <c r="N28" t="str">
        <f>IFERROR(IF(VLOOKUP(A28,Resources!B:C,2,FALSE)=0,"",VLOOKUP(A28,Resources!B:C,2,FALSE)),"")</f>
        <v/>
      </c>
    </row>
    <row r="29" spans="1:14" x14ac:dyDescent="0.2">
      <c r="A29" s="5" t="s">
        <v>25</v>
      </c>
      <c r="B29" s="3"/>
      <c r="C29" s="3"/>
      <c r="D29" s="3"/>
      <c r="E29" s="3"/>
      <c r="F29" s="3"/>
      <c r="G29" s="3">
        <v>7500</v>
      </c>
      <c r="H29" s="3">
        <v>7500</v>
      </c>
      <c r="I29" s="3">
        <v>7500</v>
      </c>
      <c r="J29" s="3">
        <v>7500</v>
      </c>
      <c r="K29" s="3">
        <v>7500</v>
      </c>
      <c r="L29" s="3">
        <v>7500</v>
      </c>
      <c r="M29" s="3">
        <v>45000</v>
      </c>
      <c r="N29" t="str">
        <f>IFERROR(IF(VLOOKUP(A29,Resources!B:C,2,FALSE)=0,"",VLOOKUP(A29,Resources!B:C,2,FALSE)),"")</f>
        <v/>
      </c>
    </row>
    <row r="30" spans="1:14" x14ac:dyDescent="0.2">
      <c r="A30" s="5" t="s">
        <v>23</v>
      </c>
      <c r="B30" s="3"/>
      <c r="C30" s="3">
        <v>10000</v>
      </c>
      <c r="D30" s="3"/>
      <c r="E30" s="3"/>
      <c r="F30" s="3">
        <v>10000</v>
      </c>
      <c r="G30" s="3"/>
      <c r="H30" s="3"/>
      <c r="I30" s="3">
        <v>8500</v>
      </c>
      <c r="J30" s="3">
        <v>8500</v>
      </c>
      <c r="K30" s="3">
        <v>6000</v>
      </c>
      <c r="L30" s="3"/>
      <c r="M30" s="3">
        <v>43000</v>
      </c>
      <c r="N30" t="str">
        <f>IFERROR(IF(VLOOKUP(A30,Resources!B:C,2,FALSE)=0,"",VLOOKUP(A30,Resources!B:C,2,FALSE)),"")</f>
        <v>https://www.sourcewatch.org/index.php/Congressional_Black_Caucus_Foundation</v>
      </c>
    </row>
    <row r="31" spans="1:14" x14ac:dyDescent="0.2">
      <c r="A31" s="5" t="s">
        <v>45</v>
      </c>
      <c r="B31" s="3"/>
      <c r="C31" s="3"/>
      <c r="D31" s="3"/>
      <c r="E31" s="3"/>
      <c r="F31" s="3"/>
      <c r="G31" s="3"/>
      <c r="H31" s="3"/>
      <c r="I31" s="3">
        <v>40000</v>
      </c>
      <c r="J31" s="3"/>
      <c r="K31" s="3"/>
      <c r="L31" s="3"/>
      <c r="M31" s="3">
        <v>40000</v>
      </c>
      <c r="N31" t="str">
        <f>IFERROR(IF(VLOOKUP(A31,Resources!B:C,2,FALSE)=0,"",VLOOKUP(A31,Resources!B:C,2,FALSE)),"")</f>
        <v>https://www.sourcewatch.org/index.php/Brookings_Institution</v>
      </c>
    </row>
    <row r="32" spans="1:14" x14ac:dyDescent="0.2">
      <c r="A32" s="5" t="s">
        <v>48</v>
      </c>
      <c r="B32" s="3"/>
      <c r="C32" s="3"/>
      <c r="D32" s="3"/>
      <c r="E32" s="3">
        <v>7500</v>
      </c>
      <c r="F32" s="3">
        <v>7500</v>
      </c>
      <c r="G32" s="3">
        <v>7500</v>
      </c>
      <c r="H32" s="3">
        <v>7500</v>
      </c>
      <c r="I32" s="3">
        <v>10000</v>
      </c>
      <c r="J32" s="3"/>
      <c r="K32" s="3"/>
      <c r="L32" s="3"/>
      <c r="M32" s="3">
        <v>40000</v>
      </c>
      <c r="N32" t="str">
        <f>IFERROR(IF(VLOOKUP(A32,Resources!B:C,2,FALSE)=0,"",VLOOKUP(A32,Resources!B:C,2,FALSE)),"")</f>
        <v>https://www.sourcewatch.org/index.php/March_of_Dimes</v>
      </c>
    </row>
    <row r="33" spans="1:14" x14ac:dyDescent="0.2">
      <c r="A33" s="5" t="s">
        <v>78</v>
      </c>
      <c r="B33" s="3"/>
      <c r="C33" s="3"/>
      <c r="D33" s="3">
        <v>25000</v>
      </c>
      <c r="E33" s="3"/>
      <c r="F33" s="3"/>
      <c r="G33" s="3">
        <v>7083</v>
      </c>
      <c r="H33" s="3"/>
      <c r="I33" s="3"/>
      <c r="J33" s="3"/>
      <c r="K33" s="3"/>
      <c r="L33" s="3"/>
      <c r="M33" s="3">
        <v>32083</v>
      </c>
      <c r="N33" t="str">
        <f>IFERROR(IF(VLOOKUP(A33,Resources!B:C,2,FALSE)=0,"",VLOOKUP(A33,Resources!B:C,2,FALSE)),"")</f>
        <v>https://www.sourcewatch.org/index.php/Business_Industry_Political_Action_Committee</v>
      </c>
    </row>
    <row r="34" spans="1:14" x14ac:dyDescent="0.2">
      <c r="A34" s="5" t="s">
        <v>97</v>
      </c>
      <c r="B34" s="3"/>
      <c r="C34" s="3"/>
      <c r="D34" s="3">
        <v>8500</v>
      </c>
      <c r="E34" s="3">
        <v>8500</v>
      </c>
      <c r="F34" s="3">
        <v>8500</v>
      </c>
      <c r="G34" s="3"/>
      <c r="H34" s="3"/>
      <c r="I34" s="3"/>
      <c r="J34" s="3"/>
      <c r="K34" s="3"/>
      <c r="L34" s="3"/>
      <c r="M34" s="3">
        <v>25500</v>
      </c>
      <c r="N34" t="str">
        <f>IFERROR(IF(VLOOKUP(A34,Resources!B:C,2,FALSE)=0,"",VLOOKUP(A34,Resources!B:C,2,FALSE)),"")</f>
        <v/>
      </c>
    </row>
    <row r="35" spans="1:14" x14ac:dyDescent="0.2">
      <c r="A35" s="5" t="s">
        <v>101</v>
      </c>
      <c r="B35" s="3"/>
      <c r="C35" s="3"/>
      <c r="D35" s="3"/>
      <c r="E35" s="3">
        <v>25000</v>
      </c>
      <c r="F35" s="3"/>
      <c r="G35" s="3"/>
      <c r="H35" s="3"/>
      <c r="I35" s="3"/>
      <c r="J35" s="3"/>
      <c r="K35" s="3"/>
      <c r="L35" s="3"/>
      <c r="M35" s="3">
        <v>25000</v>
      </c>
      <c r="N35" t="str">
        <f>IFERROR(IF(VLOOKUP(A35,Resources!B:C,2,FALSE)=0,"",VLOOKUP(A35,Resources!B:C,2,FALSE)),"")</f>
        <v>https://www.desmogblog.com/competitive-enterprise-institute</v>
      </c>
    </row>
    <row r="36" spans="1:14" x14ac:dyDescent="0.2">
      <c r="A36" s="5" t="s">
        <v>104</v>
      </c>
      <c r="B36" s="3"/>
      <c r="C36" s="3"/>
      <c r="D36" s="3">
        <v>25000</v>
      </c>
      <c r="E36" s="3"/>
      <c r="F36" s="3"/>
      <c r="G36" s="3"/>
      <c r="H36" s="3"/>
      <c r="I36" s="3"/>
      <c r="J36" s="3"/>
      <c r="K36" s="3"/>
      <c r="L36" s="3"/>
      <c r="M36" s="3">
        <v>25000</v>
      </c>
      <c r="N36" t="str">
        <f>IFERROR(IF(VLOOKUP(A36,Resources!B:C,2,FALSE)=0,"",VLOOKUP(A36,Resources!B:C,2,FALSE)),"")</f>
        <v/>
      </c>
    </row>
    <row r="37" spans="1:14" x14ac:dyDescent="0.2">
      <c r="A37" s="5" t="s">
        <v>21</v>
      </c>
      <c r="B37" s="3"/>
      <c r="C37" s="3"/>
      <c r="D37" s="3"/>
      <c r="E37" s="3"/>
      <c r="F37" s="3"/>
      <c r="G37" s="3"/>
      <c r="H37" s="3"/>
      <c r="I37" s="3"/>
      <c r="J37" s="3">
        <v>7500</v>
      </c>
      <c r="K37" s="3">
        <v>7500</v>
      </c>
      <c r="L37" s="3">
        <v>7500</v>
      </c>
      <c r="M37" s="3">
        <v>22500</v>
      </c>
      <c r="N37" t="str">
        <f>IFERROR(IF(VLOOKUP(A37,Resources!B:C,2,FALSE)=0,"",VLOOKUP(A37,Resources!B:C,2,FALSE)),"")</f>
        <v>https://www.sourcewatch.org/index.php/American_Chemistry_Council</v>
      </c>
    </row>
    <row r="38" spans="1:14" x14ac:dyDescent="0.2">
      <c r="A38" s="5" t="s">
        <v>80</v>
      </c>
      <c r="B38" s="3"/>
      <c r="C38" s="3"/>
      <c r="D38" s="3"/>
      <c r="E38" s="3"/>
      <c r="F38" s="3"/>
      <c r="G38" s="3">
        <v>20000</v>
      </c>
      <c r="H38" s="3"/>
      <c r="I38" s="3"/>
      <c r="J38" s="3"/>
      <c r="K38" s="3"/>
      <c r="L38" s="3"/>
      <c r="M38" s="3">
        <v>20000</v>
      </c>
      <c r="N38" t="str">
        <f>IFERROR(IF(VLOOKUP(A38,Resources!B:C,2,FALSE)=0,"",VLOOKUP(A38,Resources!B:C,2,FALSE)),"")</f>
        <v/>
      </c>
    </row>
    <row r="39" spans="1:14" x14ac:dyDescent="0.2">
      <c r="A39" s="5" t="s">
        <v>59</v>
      </c>
      <c r="B39" s="3"/>
      <c r="C39" s="3"/>
      <c r="D39" s="3"/>
      <c r="E39" s="3"/>
      <c r="F39" s="3"/>
      <c r="G39" s="3"/>
      <c r="H39" s="3">
        <v>7500</v>
      </c>
      <c r="I39" s="3"/>
      <c r="J39" s="3"/>
      <c r="K39" s="3"/>
      <c r="L39" s="3">
        <v>10000</v>
      </c>
      <c r="M39" s="3">
        <v>17500</v>
      </c>
      <c r="N39" t="str">
        <f>IFERROR(IF(VLOOKUP(A39,Resources!B:C,2,FALSE)=0,"",VLOOKUP(A39,Resources!B:C,2,FALSE)),"")</f>
        <v>https://www.sourcewatch.org/index.php/American_Forest_and_Paper_Association</v>
      </c>
    </row>
    <row r="40" spans="1:14" x14ac:dyDescent="0.2">
      <c r="A40" s="5" t="s">
        <v>108</v>
      </c>
      <c r="B40" s="3"/>
      <c r="C40" s="3"/>
      <c r="D40" s="3">
        <v>15000</v>
      </c>
      <c r="E40" s="3"/>
      <c r="F40" s="3"/>
      <c r="G40" s="3"/>
      <c r="H40" s="3"/>
      <c r="I40" s="3"/>
      <c r="J40" s="3"/>
      <c r="K40" s="3"/>
      <c r="L40" s="3"/>
      <c r="M40" s="3">
        <v>15000</v>
      </c>
      <c r="N40" t="str">
        <f>IFERROR(IF(VLOOKUP(A40,Resources!B:C,2,FALSE)=0,"",VLOOKUP(A40,Resources!B:C,2,FALSE)),"")</f>
        <v/>
      </c>
    </row>
    <row r="41" spans="1:14" x14ac:dyDescent="0.2">
      <c r="A41" s="5" t="s">
        <v>62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>
        <v>10000</v>
      </c>
      <c r="M41" s="3">
        <v>10000</v>
      </c>
      <c r="N41" t="str">
        <f>IFERROR(IF(VLOOKUP(A41,Resources!B:C,2,FALSE)=0,"",VLOOKUP(A41,Resources!B:C,2,FALSE)),"")</f>
        <v/>
      </c>
    </row>
    <row r="42" spans="1:14" x14ac:dyDescent="0.2">
      <c r="A42" s="5" t="s">
        <v>93</v>
      </c>
      <c r="B42" s="3"/>
      <c r="C42" s="3"/>
      <c r="D42" s="3"/>
      <c r="E42" s="3"/>
      <c r="F42" s="3">
        <v>10000</v>
      </c>
      <c r="G42" s="3"/>
      <c r="H42" s="3"/>
      <c r="I42" s="3"/>
      <c r="J42" s="3"/>
      <c r="K42" s="3"/>
      <c r="L42" s="3"/>
      <c r="M42" s="3">
        <v>10000</v>
      </c>
      <c r="N42" t="str">
        <f>IFERROR(IF(VLOOKUP(A42,Resources!B:C,2,FALSE)=0,"",VLOOKUP(A42,Resources!B:C,2,FALSE)),"")</f>
        <v>https://www.sourcewatch.org/index.php/Faith_%26_Politics_Institute</v>
      </c>
    </row>
    <row r="43" spans="1:14" x14ac:dyDescent="0.2">
      <c r="A43" s="5" t="s">
        <v>109</v>
      </c>
      <c r="B43" s="3"/>
      <c r="C43" s="3">
        <v>10000</v>
      </c>
      <c r="D43" s="3"/>
      <c r="E43" s="3"/>
      <c r="F43" s="3"/>
      <c r="G43" s="3"/>
      <c r="H43" s="3"/>
      <c r="I43" s="3"/>
      <c r="J43" s="3"/>
      <c r="K43" s="3"/>
      <c r="L43" s="3"/>
      <c r="M43" s="3">
        <v>10000</v>
      </c>
      <c r="N43" t="str">
        <f>IFERROR(IF(VLOOKUP(A43,Resources!B:C,2,FALSE)=0,"",VLOOKUP(A43,Resources!B:C,2,FALSE)),"")</f>
        <v>https://www.sourcewatch.org/index.php/Center_for_American_Progress</v>
      </c>
    </row>
    <row r="44" spans="1:14" x14ac:dyDescent="0.2">
      <c r="A44" s="5" t="s">
        <v>12</v>
      </c>
      <c r="B44" s="3"/>
      <c r="C44" s="3"/>
      <c r="D44" s="3"/>
      <c r="E44" s="3"/>
      <c r="F44" s="3"/>
      <c r="G44" s="3"/>
      <c r="H44" s="3"/>
      <c r="I44" s="3"/>
      <c r="J44" s="3"/>
      <c r="K44" s="3">
        <v>10000</v>
      </c>
      <c r="L44" s="3"/>
      <c r="M44" s="3">
        <v>10000</v>
      </c>
      <c r="N44" t="str">
        <f>IFERROR(IF(VLOOKUP(A44,Resources!B:C,2,FALSE)=0,"",VLOOKUP(A44,Resources!B:C,2,FALSE)),"")</f>
        <v/>
      </c>
    </row>
    <row r="45" spans="1:14" x14ac:dyDescent="0.2">
      <c r="A45" s="5" t="s">
        <v>54</v>
      </c>
      <c r="B45" s="3"/>
      <c r="C45" s="3"/>
      <c r="D45" s="3"/>
      <c r="E45" s="3"/>
      <c r="F45" s="3"/>
      <c r="G45" s="3"/>
      <c r="H45" s="3"/>
      <c r="I45" s="3">
        <v>10000</v>
      </c>
      <c r="J45" s="3"/>
      <c r="K45" s="3"/>
      <c r="L45" s="3"/>
      <c r="M45" s="3">
        <v>10000</v>
      </c>
      <c r="N45" t="str">
        <f>IFERROR(IF(VLOOKUP(A45,Resources!B:C,2,FALSE)=0,"",VLOOKUP(A45,Resources!B:C,2,FALSE)),"")</f>
        <v/>
      </c>
    </row>
    <row r="46" spans="1:14" x14ac:dyDescent="0.2">
      <c r="A46" s="5" t="s">
        <v>106</v>
      </c>
      <c r="B46" s="3"/>
      <c r="C46" s="3"/>
      <c r="D46" s="3">
        <v>10000</v>
      </c>
      <c r="E46" s="3"/>
      <c r="F46" s="3"/>
      <c r="G46" s="3"/>
      <c r="H46" s="3"/>
      <c r="I46" s="3"/>
      <c r="J46" s="3"/>
      <c r="K46" s="3"/>
      <c r="L46" s="3"/>
      <c r="M46" s="3">
        <v>10000</v>
      </c>
      <c r="N46" t="str">
        <f>IFERROR(IF(VLOOKUP(A46,Resources!B:C,2,FALSE)=0,"",VLOOKUP(A46,Resources!B:C,2,FALSE)),"")</f>
        <v/>
      </c>
    </row>
    <row r="47" spans="1:14" x14ac:dyDescent="0.2">
      <c r="A47" s="5" t="s">
        <v>91</v>
      </c>
      <c r="B47" s="3"/>
      <c r="C47" s="3"/>
      <c r="D47" s="3"/>
      <c r="E47" s="3"/>
      <c r="F47" s="3">
        <v>10000</v>
      </c>
      <c r="G47" s="3"/>
      <c r="H47" s="3"/>
      <c r="I47" s="3"/>
      <c r="J47" s="3"/>
      <c r="K47" s="3"/>
      <c r="L47" s="3"/>
      <c r="M47" s="3">
        <v>10000</v>
      </c>
      <c r="N47" t="str">
        <f>IFERROR(IF(VLOOKUP(A47,Resources!B:C,2,FALSE)=0,"",VLOOKUP(A47,Resources!B:C,2,FALSE)),"")</f>
        <v/>
      </c>
    </row>
    <row r="48" spans="1:14" x14ac:dyDescent="0.2">
      <c r="A48" s="5" t="s">
        <v>95</v>
      </c>
      <c r="B48" s="3"/>
      <c r="C48" s="3"/>
      <c r="D48" s="3"/>
      <c r="E48" s="3"/>
      <c r="F48" s="3">
        <v>10000</v>
      </c>
      <c r="G48" s="3"/>
      <c r="H48" s="3"/>
      <c r="I48" s="3"/>
      <c r="J48" s="3"/>
      <c r="K48" s="3"/>
      <c r="L48" s="3"/>
      <c r="M48" s="3">
        <v>10000</v>
      </c>
      <c r="N48" t="str">
        <f>IFERROR(IF(VLOOKUP(A48,Resources!B:C,2,FALSE)=0,"",VLOOKUP(A48,Resources!B:C,2,FALSE)),"")</f>
        <v/>
      </c>
    </row>
    <row r="49" spans="1:15" x14ac:dyDescent="0.2">
      <c r="A49" s="5" t="s">
        <v>68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>
        <v>10000</v>
      </c>
      <c r="M49" s="3">
        <v>10000</v>
      </c>
      <c r="N49" t="str">
        <f>IFERROR(IF(VLOOKUP(A49,Resources!B:C,2,FALSE)=0,"",VLOOKUP(A49,Resources!B:C,2,FALSE)),"")</f>
        <v/>
      </c>
    </row>
    <row r="50" spans="1:15" x14ac:dyDescent="0.2">
      <c r="A50" s="5" t="s">
        <v>52</v>
      </c>
      <c r="B50" s="3"/>
      <c r="C50" s="3"/>
      <c r="D50" s="3"/>
      <c r="E50" s="3"/>
      <c r="F50" s="3"/>
      <c r="G50" s="3"/>
      <c r="H50" s="3"/>
      <c r="I50" s="3">
        <v>5500</v>
      </c>
      <c r="J50" s="3"/>
      <c r="K50" s="3"/>
      <c r="L50" s="3"/>
      <c r="M50" s="3">
        <v>5500</v>
      </c>
      <c r="N50" t="str">
        <f>IFERROR(IF(VLOOKUP(A50,Resources!B:C,2,FALSE)=0,"",VLOOKUP(A50,Resources!B:C,2,FALSE)),"")</f>
        <v>https://www.desmogblog.com/national-association-manufacturers</v>
      </c>
    </row>
    <row r="51" spans="1:15" x14ac:dyDescent="0.2">
      <c r="A51" s="5" t="s">
        <v>85</v>
      </c>
      <c r="B51" s="3"/>
      <c r="C51" s="3"/>
      <c r="D51" s="3"/>
      <c r="E51" s="3"/>
      <c r="F51" s="3"/>
      <c r="G51" s="3">
        <v>5250</v>
      </c>
      <c r="H51" s="3"/>
      <c r="I51" s="3"/>
      <c r="J51" s="3"/>
      <c r="K51" s="3"/>
      <c r="L51" s="3"/>
      <c r="M51" s="3">
        <v>5250</v>
      </c>
      <c r="N51" t="str">
        <f>IFERROR(IF(VLOOKUP(A51,Resources!B:C,2,FALSE)=0,"",VLOOKUP(A51,Resources!B:C,2,FALSE)),"")</f>
        <v>https://www.news4jax.com/news/2017/05/02/one-doors-founder-admits-charity-was-slush-fund-for-corrine-brown/</v>
      </c>
    </row>
    <row r="52" spans="1:15" x14ac:dyDescent="0.2">
      <c r="A52" s="5" t="s">
        <v>112</v>
      </c>
      <c r="B52" s="3">
        <v>301116</v>
      </c>
      <c r="C52" s="3">
        <v>671738</v>
      </c>
      <c r="D52" s="3">
        <v>8352957</v>
      </c>
      <c r="E52" s="3">
        <v>10657121</v>
      </c>
      <c r="F52" s="3">
        <v>12334459</v>
      </c>
      <c r="G52" s="3">
        <v>2238847</v>
      </c>
      <c r="H52" s="3">
        <v>3354500</v>
      </c>
      <c r="I52" s="3">
        <v>2267083</v>
      </c>
      <c r="J52" s="3">
        <v>1262208</v>
      </c>
      <c r="K52" s="3">
        <v>1362908</v>
      </c>
      <c r="L52" s="3">
        <v>1460375</v>
      </c>
      <c r="M52" s="3">
        <v>44263312</v>
      </c>
      <c r="N52" t="str">
        <f>IFERROR(IF(VLOOKUP(A52,Resources!B:C,2,FALSE)=0,"",VLOOKUP(A52,Resources!B:C,2,FALSE)),"")</f>
        <v/>
      </c>
    </row>
    <row r="55" spans="1:15" ht="31" x14ac:dyDescent="0.35">
      <c r="A55" s="7" t="s">
        <v>200</v>
      </c>
    </row>
    <row r="57" spans="1:15" x14ac:dyDescent="0.2">
      <c r="A57" s="4" t="s">
        <v>196</v>
      </c>
      <c r="B57" s="4" t="s">
        <v>116</v>
      </c>
    </row>
    <row r="58" spans="1:15" x14ac:dyDescent="0.2">
      <c r="A58" s="4" t="s">
        <v>199</v>
      </c>
      <c r="B58">
        <v>2008</v>
      </c>
      <c r="C58">
        <v>2009</v>
      </c>
      <c r="D58">
        <v>2010</v>
      </c>
      <c r="E58">
        <v>2011</v>
      </c>
      <c r="F58">
        <v>2012</v>
      </c>
      <c r="G58">
        <v>2013</v>
      </c>
      <c r="H58">
        <v>2014</v>
      </c>
      <c r="I58">
        <v>2015</v>
      </c>
      <c r="J58">
        <v>2016</v>
      </c>
      <c r="K58">
        <v>2017</v>
      </c>
      <c r="L58">
        <v>2018</v>
      </c>
      <c r="M58" t="s">
        <v>112</v>
      </c>
      <c r="N58" s="1" t="s">
        <v>197</v>
      </c>
      <c r="O58" s="1" t="s">
        <v>149</v>
      </c>
    </row>
    <row r="59" spans="1:15" x14ac:dyDescent="0.2">
      <c r="A59" s="5" t="s">
        <v>160</v>
      </c>
      <c r="B59" s="3"/>
      <c r="C59" s="3">
        <v>13811698</v>
      </c>
      <c r="D59" s="3">
        <v>13351200</v>
      </c>
      <c r="E59" s="3">
        <v>13450277</v>
      </c>
      <c r="F59" s="3">
        <v>15425097</v>
      </c>
      <c r="G59" s="3">
        <v>13745337</v>
      </c>
      <c r="H59" s="3">
        <v>15583144</v>
      </c>
      <c r="I59" s="3">
        <v>15488151</v>
      </c>
      <c r="J59" s="3">
        <v>14024053</v>
      </c>
      <c r="K59" s="3">
        <v>13189773</v>
      </c>
      <c r="L59" s="3">
        <v>12885501</v>
      </c>
      <c r="M59" s="3">
        <v>140954231</v>
      </c>
      <c r="N59" t="str">
        <f>VLOOKUP(A59,Contractors_Data!B:C,2,FALSE)</f>
        <v>Testing &amp; Research</v>
      </c>
      <c r="O59" t="str">
        <f>IFERROR(IF(VLOOKUP(A59,Resources!B:C,2,FALSE)=0,"",VLOOKUP(A59,Resources!B:C,2,FALSE)),"")</f>
        <v/>
      </c>
    </row>
    <row r="60" spans="1:15" x14ac:dyDescent="0.2">
      <c r="A60" s="5" t="s">
        <v>155</v>
      </c>
      <c r="B60" s="3"/>
      <c r="C60" s="3"/>
      <c r="D60" s="3"/>
      <c r="E60" s="3"/>
      <c r="F60" s="3"/>
      <c r="G60" s="3"/>
      <c r="H60" s="3"/>
      <c r="I60" s="3"/>
      <c r="J60" s="3">
        <v>4724117</v>
      </c>
      <c r="K60" s="3">
        <v>5179101</v>
      </c>
      <c r="L60" s="3">
        <v>3752718</v>
      </c>
      <c r="M60" s="3">
        <v>13655936</v>
      </c>
      <c r="N60" t="str">
        <f>VLOOKUP(A60,Contractors_Data!B:C,2,FALSE)</f>
        <v>Paid Media Consulting + Advertising</v>
      </c>
      <c r="O60" t="str">
        <f>IFERROR(IF(VLOOKUP(A60,Resources!B:C,2,FALSE)=0,"",VLOOKUP(A60,Resources!B:C,2,FALSE)),"")</f>
        <v/>
      </c>
    </row>
    <row r="61" spans="1:15" x14ac:dyDescent="0.2">
      <c r="A61" s="5" t="s">
        <v>157</v>
      </c>
      <c r="B61" s="3"/>
      <c r="C61" s="3"/>
      <c r="D61" s="3">
        <v>467552</v>
      </c>
      <c r="E61" s="3"/>
      <c r="F61" s="3">
        <v>446353</v>
      </c>
      <c r="G61" s="3"/>
      <c r="H61" s="3"/>
      <c r="I61" s="3">
        <v>1150324</v>
      </c>
      <c r="J61" s="3">
        <v>1283976</v>
      </c>
      <c r="K61" s="3">
        <v>1113335</v>
      </c>
      <c r="L61" s="3">
        <v>768246</v>
      </c>
      <c r="M61" s="3">
        <v>5229786</v>
      </c>
      <c r="N61" t="str">
        <f>VLOOKUP(A61,Contractors_Data!B:C,2,FALSE)</f>
        <v>Legal Consulting</v>
      </c>
      <c r="O61" t="str">
        <f>IFERROR(IF(VLOOKUP(A61,Resources!B:C,2,FALSE)=0,"",VLOOKUP(A61,Resources!B:C,2,FALSE)),"")</f>
        <v/>
      </c>
    </row>
    <row r="62" spans="1:15" x14ac:dyDescent="0.2">
      <c r="A62" s="5" t="s">
        <v>169</v>
      </c>
      <c r="B62" s="3">
        <v>791012</v>
      </c>
      <c r="C62" s="3"/>
      <c r="D62" s="3"/>
      <c r="E62" s="3">
        <v>994814</v>
      </c>
      <c r="F62" s="3">
        <v>485357</v>
      </c>
      <c r="G62" s="3">
        <v>1288877</v>
      </c>
      <c r="H62" s="3">
        <v>1549707</v>
      </c>
      <c r="I62" s="3"/>
      <c r="J62" s="3"/>
      <c r="K62" s="3"/>
      <c r="L62" s="3"/>
      <c r="M62" s="3">
        <v>5109767</v>
      </c>
      <c r="N62" t="str">
        <f>VLOOKUP(A62,Contractors_Data!B:C,2,FALSE)</f>
        <v>Legal Consulting</v>
      </c>
      <c r="O62" t="str">
        <f>IFERROR(IF(VLOOKUP(A62,Resources!B:C,2,FALSE)=0,"",VLOOKUP(A62,Resources!B:C,2,FALSE)),"")</f>
        <v/>
      </c>
    </row>
    <row r="63" spans="1:15" x14ac:dyDescent="0.2">
      <c r="A63" s="5" t="s">
        <v>168</v>
      </c>
      <c r="B63" s="3"/>
      <c r="C63" s="3"/>
      <c r="D63" s="3"/>
      <c r="E63" s="3"/>
      <c r="F63" s="3"/>
      <c r="G63" s="3"/>
      <c r="H63" s="3"/>
      <c r="I63" s="3">
        <v>5031859</v>
      </c>
      <c r="J63" s="3"/>
      <c r="K63" s="3"/>
      <c r="L63" s="3"/>
      <c r="M63" s="3">
        <v>5031859</v>
      </c>
      <c r="N63" t="str">
        <f>VLOOKUP(A63,Contractors_Data!B:C,2,FALSE)</f>
        <v>Paid Media Consulting + Advertising</v>
      </c>
      <c r="O63" t="str">
        <f>IFERROR(IF(VLOOKUP(A63,Resources!B:C,2,FALSE)=0,"",VLOOKUP(A63,Resources!B:C,2,FALSE)),"")</f>
        <v/>
      </c>
    </row>
    <row r="64" spans="1:15" x14ac:dyDescent="0.2">
      <c r="A64" s="5" t="s">
        <v>166</v>
      </c>
      <c r="B64" s="3"/>
      <c r="C64" s="3"/>
      <c r="D64" s="3"/>
      <c r="E64" s="3"/>
      <c r="F64" s="3"/>
      <c r="G64" s="3">
        <v>1419520</v>
      </c>
      <c r="H64" s="3">
        <v>1190664</v>
      </c>
      <c r="I64" s="3">
        <v>1091629</v>
      </c>
      <c r="J64" s="3">
        <v>856898</v>
      </c>
      <c r="K64" s="3"/>
      <c r="L64" s="3"/>
      <c r="M64" s="3">
        <v>4558711</v>
      </c>
      <c r="N64" t="str">
        <f>VLOOKUP(A64,Contractors_Data!B:C,2,FALSE)</f>
        <v>Environmental/Regulatory Consulting</v>
      </c>
      <c r="O64" t="str">
        <f>IFERROR(IF(VLOOKUP(A64,Resources!B:C,2,FALSE)=0,"",VLOOKUP(A64,Resources!B:C,2,FALSE)),"")</f>
        <v>https://www.sourcewatch.org/index.php/California_Environmental_Associates</v>
      </c>
    </row>
    <row r="65" spans="1:15" x14ac:dyDescent="0.2">
      <c r="A65" s="5" t="s">
        <v>189</v>
      </c>
      <c r="B65" s="3"/>
      <c r="C65" s="3"/>
      <c r="D65" s="3"/>
      <c r="E65" s="3">
        <v>508097</v>
      </c>
      <c r="F65" s="3"/>
      <c r="G65" s="3"/>
      <c r="H65" s="3">
        <v>758294</v>
      </c>
      <c r="I65" s="3"/>
      <c r="J65" s="3">
        <v>971254</v>
      </c>
      <c r="K65" s="3"/>
      <c r="L65" s="3"/>
      <c r="M65" s="3">
        <v>2237645</v>
      </c>
      <c r="N65" t="str">
        <f>VLOOKUP(A65,Contractors_Data!B:C,2,FALSE)</f>
        <v>Regulatory/Economic Consulting</v>
      </c>
      <c r="O65" t="str">
        <f>IFERROR(IF(VLOOKUP(A65,Resources!B:C,2,FALSE)=0,"",VLOOKUP(A65,Resources!B:C,2,FALSE)),"")</f>
        <v>https://www.desmogblog.com/directory/vocabulary/19753</v>
      </c>
    </row>
    <row r="66" spans="1:15" x14ac:dyDescent="0.2">
      <c r="A66" s="5" t="s">
        <v>171</v>
      </c>
      <c r="B66" s="3">
        <v>830856</v>
      </c>
      <c r="C66" s="3"/>
      <c r="D66" s="3"/>
      <c r="E66" s="3"/>
      <c r="F66" s="3"/>
      <c r="G66" s="3">
        <v>1027908</v>
      </c>
      <c r="H66" s="3"/>
      <c r="I66" s="3"/>
      <c r="J66" s="3"/>
      <c r="K66" s="3"/>
      <c r="L66" s="3"/>
      <c r="M66" s="3">
        <v>1858764</v>
      </c>
      <c r="N66" t="str">
        <f>VLOOKUP(A66,Contractors_Data!B:C,2,FALSE)</f>
        <v>Regulatory/Economic Consulting</v>
      </c>
      <c r="O66" t="str">
        <f>IFERROR(IF(VLOOKUP(A66,Resources!B:C,2,FALSE)=0,"",VLOOKUP(A66,Resources!B:C,2,FALSE)),"")</f>
        <v>https://www.desmogblog.com/fti-consulting</v>
      </c>
    </row>
    <row r="67" spans="1:15" x14ac:dyDescent="0.2">
      <c r="A67" s="5" t="s">
        <v>174</v>
      </c>
      <c r="B67" s="3">
        <v>575000</v>
      </c>
      <c r="C67" s="3"/>
      <c r="D67" s="3">
        <v>440000</v>
      </c>
      <c r="E67" s="3">
        <v>480000</v>
      </c>
      <c r="F67" s="3">
        <v>360187</v>
      </c>
      <c r="G67" s="3"/>
      <c r="H67" s="3"/>
      <c r="I67" s="3"/>
      <c r="J67" s="3"/>
      <c r="K67" s="3"/>
      <c r="L67" s="3"/>
      <c r="M67" s="3">
        <v>1855187</v>
      </c>
      <c r="N67" t="str">
        <f>VLOOKUP(A67,Contractors_Data!B:C,2,FALSE)</f>
        <v>Legislative Consultants</v>
      </c>
      <c r="O67" t="str">
        <f>IFERROR(IF(VLOOKUP(A67,Resources!B:C,2,FALSE)=0,"",VLOOKUP(A67,Resources!B:C,2,FALSE)),"")</f>
        <v/>
      </c>
    </row>
    <row r="68" spans="1:15" x14ac:dyDescent="0.2">
      <c r="A68" s="5" t="s">
        <v>192</v>
      </c>
      <c r="B68" s="3"/>
      <c r="C68" s="3"/>
      <c r="D68" s="3"/>
      <c r="E68" s="3"/>
      <c r="F68" s="3"/>
      <c r="G68" s="3"/>
      <c r="H68" s="3">
        <v>1081005</v>
      </c>
      <c r="I68" s="3">
        <v>563370</v>
      </c>
      <c r="J68" s="3"/>
      <c r="K68" s="3"/>
      <c r="L68" s="3"/>
      <c r="M68" s="3">
        <v>1644375</v>
      </c>
      <c r="N68" t="str">
        <f>VLOOKUP(A68,Contractors_Data!B:C,2,FALSE)</f>
        <v>Regulatory/Economic Consulting</v>
      </c>
      <c r="O68" t="str">
        <f>IFERROR(IF(VLOOKUP(A68,Resources!B:C,2,FALSE)=0,"",VLOOKUP(A68,Resources!B:C,2,FALSE)),"")</f>
        <v>https://www.sourcewatch.org/index.php/Sidley_Austin</v>
      </c>
    </row>
    <row r="69" spans="1:15" x14ac:dyDescent="0.2">
      <c r="A69" s="5" t="s">
        <v>181</v>
      </c>
      <c r="B69" s="3">
        <v>719012</v>
      </c>
      <c r="C69" s="3">
        <v>565915</v>
      </c>
      <c r="D69" s="3"/>
      <c r="E69" s="3"/>
      <c r="F69" s="3"/>
      <c r="G69" s="3"/>
      <c r="H69" s="3"/>
      <c r="I69" s="3"/>
      <c r="J69" s="3"/>
      <c r="K69" s="3"/>
      <c r="L69" s="3"/>
      <c r="M69" s="3">
        <v>1284927</v>
      </c>
      <c r="N69" t="str">
        <f>VLOOKUP(A69,Contractors_Data!B:C,2,FALSE)</f>
        <v>Testing &amp; Research</v>
      </c>
      <c r="O69" t="str">
        <f>IFERROR(IF(VLOOKUP(A69,Resources!B:C,2,FALSE)=0,"",VLOOKUP(A69,Resources!B:C,2,FALSE)),"")</f>
        <v/>
      </c>
    </row>
    <row r="70" spans="1:15" x14ac:dyDescent="0.2">
      <c r="A70" s="5" t="s">
        <v>172</v>
      </c>
      <c r="B70" s="3"/>
      <c r="C70" s="3"/>
      <c r="D70" s="3"/>
      <c r="E70" s="3">
        <v>788470</v>
      </c>
      <c r="F70" s="3">
        <v>440118</v>
      </c>
      <c r="G70" s="3"/>
      <c r="H70" s="3"/>
      <c r="I70" s="3"/>
      <c r="J70" s="3"/>
      <c r="K70" s="3"/>
      <c r="L70" s="3"/>
      <c r="M70" s="3">
        <v>1228588</v>
      </c>
      <c r="N70" t="str">
        <f>VLOOKUP(A70,Contractors_Data!B:C,2,FALSE)</f>
        <v>PR/Advertising</v>
      </c>
      <c r="O70" t="str">
        <f>IFERROR(IF(VLOOKUP(A70,Resources!B:C,2,FALSE)=0,"",VLOOKUP(A70,Resources!B:C,2,FALSE)),"")</f>
        <v/>
      </c>
    </row>
    <row r="71" spans="1:15" x14ac:dyDescent="0.2">
      <c r="A71" s="5" t="s">
        <v>170</v>
      </c>
      <c r="B71" s="3"/>
      <c r="C71" s="3"/>
      <c r="D71" s="3"/>
      <c r="E71" s="3"/>
      <c r="F71" s="3"/>
      <c r="G71" s="3">
        <v>1157005</v>
      </c>
      <c r="H71" s="3"/>
      <c r="I71" s="3"/>
      <c r="J71" s="3"/>
      <c r="K71" s="3"/>
      <c r="L71" s="3"/>
      <c r="M71" s="3">
        <v>1157005</v>
      </c>
      <c r="N71" t="str">
        <f>VLOOKUP(A71,Contractors_Data!B:C,2,FALSE)</f>
        <v>Regulatory/Economic Consulting</v>
      </c>
      <c r="O71" t="str">
        <f>IFERROR(IF(VLOOKUP(A71,Resources!B:C,2,FALSE)=0,"",VLOOKUP(A71,Resources!B:C,2,FALSE)),"")</f>
        <v>https://www.desmogblog.com/nera-economic-consulting</v>
      </c>
    </row>
    <row r="72" spans="1:15" x14ac:dyDescent="0.2">
      <c r="A72" s="5" t="s">
        <v>176</v>
      </c>
      <c r="B72" s="3"/>
      <c r="C72" s="3">
        <v>554822</v>
      </c>
      <c r="D72" s="3">
        <v>397141</v>
      </c>
      <c r="E72" s="3"/>
      <c r="F72" s="3"/>
      <c r="G72" s="3"/>
      <c r="H72" s="3"/>
      <c r="I72" s="3"/>
      <c r="J72" s="3"/>
      <c r="K72" s="3"/>
      <c r="L72" s="3"/>
      <c r="M72" s="3">
        <v>951963</v>
      </c>
      <c r="N72" t="str">
        <f>VLOOKUP(A72,Contractors_Data!B:C,2,FALSE)</f>
        <v>Legal Consulting</v>
      </c>
      <c r="O72" t="str">
        <f>IFERROR(IF(VLOOKUP(A72,Resources!B:C,2,FALSE)=0,"",VLOOKUP(A72,Resources!B:C,2,FALSE)),"")</f>
        <v/>
      </c>
    </row>
    <row r="73" spans="1:15" x14ac:dyDescent="0.2">
      <c r="A73" s="5" t="s">
        <v>162</v>
      </c>
      <c r="B73" s="3"/>
      <c r="C73" s="3"/>
      <c r="D73" s="3"/>
      <c r="E73" s="3"/>
      <c r="F73" s="3"/>
      <c r="G73" s="3"/>
      <c r="H73" s="3"/>
      <c r="I73" s="3"/>
      <c r="J73" s="3"/>
      <c r="K73" s="3">
        <v>412900</v>
      </c>
      <c r="L73" s="3">
        <v>432996</v>
      </c>
      <c r="M73" s="3">
        <v>845896</v>
      </c>
      <c r="N73" t="str">
        <f>VLOOKUP(A73,Contractors_Data!B:C,2,FALSE)</f>
        <v>Engineering Consulting</v>
      </c>
      <c r="O73" t="str">
        <f>IFERROR(IF(VLOOKUP(A73,Resources!B:C,2,FALSE)=0,"",VLOOKUP(A73,Resources!B:C,2,FALSE)),"")</f>
        <v>https://www.sourcewatch.org/index.php/ARINC_Engineering_Services</v>
      </c>
    </row>
    <row r="74" spans="1:15" x14ac:dyDescent="0.2">
      <c r="A74" s="5" t="s">
        <v>178</v>
      </c>
      <c r="B74" s="3"/>
      <c r="C74" s="3">
        <v>840929</v>
      </c>
      <c r="D74" s="3"/>
      <c r="E74" s="3"/>
      <c r="F74" s="3"/>
      <c r="G74" s="3"/>
      <c r="H74" s="3"/>
      <c r="I74" s="3"/>
      <c r="J74" s="3"/>
      <c r="K74" s="3"/>
      <c r="L74" s="3"/>
      <c r="M74" s="3">
        <v>840929</v>
      </c>
      <c r="N74" t="str">
        <f>VLOOKUP(A74,Contractors_Data!B:C,2,FALSE)</f>
        <v>Legislative Consultants</v>
      </c>
      <c r="O74" t="str">
        <f>IFERROR(IF(VLOOKUP(A74,Resources!B:C,2,FALSE)=0,"",VLOOKUP(A74,Resources!B:C,2,FALSE)),"")</f>
        <v/>
      </c>
    </row>
    <row r="75" spans="1:15" x14ac:dyDescent="0.2">
      <c r="A75" s="5" t="s">
        <v>183</v>
      </c>
      <c r="B75" s="3">
        <v>686894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>
        <v>686894</v>
      </c>
      <c r="N75" t="str">
        <f>VLOOKUP(A75,Contractors_Data!B:C,2,FALSE)</f>
        <v>Research Consulting</v>
      </c>
      <c r="O75" t="str">
        <f>IFERROR(IF(VLOOKUP(A75,Resources!B:C,2,FALSE)=0,"",VLOOKUP(A75,Resources!B:C,2,FALSE)),"")</f>
        <v/>
      </c>
    </row>
    <row r="76" spans="1:15" x14ac:dyDescent="0.2">
      <c r="A76" s="5" t="s">
        <v>179</v>
      </c>
      <c r="B76" s="3"/>
      <c r="C76" s="3">
        <v>634149</v>
      </c>
      <c r="D76" s="3"/>
      <c r="E76" s="3"/>
      <c r="F76" s="3"/>
      <c r="G76" s="3"/>
      <c r="H76" s="3"/>
      <c r="I76" s="3"/>
      <c r="J76" s="3"/>
      <c r="K76" s="3"/>
      <c r="L76" s="3"/>
      <c r="M76" s="3">
        <v>634149</v>
      </c>
      <c r="N76" t="str">
        <f>VLOOKUP(A76,Contractors_Data!B:C,2,FALSE)</f>
        <v>Engineering Design</v>
      </c>
      <c r="O76" t="str">
        <f>IFERROR(IF(VLOOKUP(A76,Resources!B:C,2,FALSE)=0,"",VLOOKUP(A76,Resources!B:C,2,FALSE)),"")</f>
        <v/>
      </c>
    </row>
    <row r="77" spans="1:15" x14ac:dyDescent="0.2">
      <c r="A77" s="5" t="s">
        <v>159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>
        <v>582552</v>
      </c>
      <c r="M77" s="3">
        <v>582552</v>
      </c>
      <c r="N77" t="str">
        <f>VLOOKUP(A77,Contractors_Data!B:C,2,FALSE)</f>
        <v>IT Consulting</v>
      </c>
      <c r="O77" t="str">
        <f>IFERROR(IF(VLOOKUP(A77,Resources!B:C,2,FALSE)=0,"",VLOOKUP(A77,Resources!B:C,2,FALSE)),"")</f>
        <v/>
      </c>
    </row>
    <row r="78" spans="1:15" x14ac:dyDescent="0.2">
      <c r="A78" s="5" t="s">
        <v>164</v>
      </c>
      <c r="B78" s="3"/>
      <c r="C78" s="3"/>
      <c r="D78" s="3"/>
      <c r="E78" s="3"/>
      <c r="F78" s="3"/>
      <c r="G78" s="3"/>
      <c r="H78" s="3"/>
      <c r="I78" s="3"/>
      <c r="J78" s="3"/>
      <c r="K78" s="3">
        <v>372263</v>
      </c>
      <c r="L78" s="3"/>
      <c r="M78" s="3">
        <v>372263</v>
      </c>
      <c r="N78" t="str">
        <f>VLOOKUP(A78,Contractors_Data!B:C,2,FALSE)</f>
        <v>Legal Consulting</v>
      </c>
      <c r="O78" t="str">
        <f>IFERROR(IF(VLOOKUP(A78,Resources!B:C,2,FALSE)=0,"",VLOOKUP(A78,Resources!B:C,2,FALSE)),"")</f>
        <v/>
      </c>
    </row>
    <row r="79" spans="1:15" x14ac:dyDescent="0.2">
      <c r="A79" s="5" t="s">
        <v>177</v>
      </c>
      <c r="B79" s="3"/>
      <c r="C79" s="3"/>
      <c r="D79" s="3">
        <v>325000</v>
      </c>
      <c r="E79" s="3"/>
      <c r="F79" s="3"/>
      <c r="G79" s="3"/>
      <c r="H79" s="3"/>
      <c r="I79" s="3"/>
      <c r="J79" s="3"/>
      <c r="K79" s="3"/>
      <c r="L79" s="3"/>
      <c r="M79" s="3">
        <v>325000</v>
      </c>
      <c r="N79" t="str">
        <f>VLOOKUP(A79,Contractors_Data!B:C,2,FALSE)</f>
        <v>Testing &amp; Research</v>
      </c>
      <c r="O79" t="str">
        <f>IFERROR(IF(VLOOKUP(A79,Resources!B:C,2,FALSE)=0,"",VLOOKUP(A79,Resources!B:C,2,FALSE)),"")</f>
        <v/>
      </c>
    </row>
    <row r="80" spans="1:15" x14ac:dyDescent="0.2">
      <c r="A80" s="5" t="s">
        <v>112</v>
      </c>
      <c r="B80" s="3">
        <v>3602774</v>
      </c>
      <c r="C80" s="3">
        <v>16407513</v>
      </c>
      <c r="D80" s="3">
        <v>14980893</v>
      </c>
      <c r="E80" s="3">
        <v>16221658</v>
      </c>
      <c r="F80" s="3">
        <v>17157112</v>
      </c>
      <c r="G80" s="3">
        <v>18638647</v>
      </c>
      <c r="H80" s="3">
        <v>20162814</v>
      </c>
      <c r="I80" s="3">
        <v>23325333</v>
      </c>
      <c r="J80" s="3">
        <v>21860298</v>
      </c>
      <c r="K80" s="3">
        <v>20267372</v>
      </c>
      <c r="L80" s="3">
        <v>18422013</v>
      </c>
      <c r="M80" s="3">
        <v>191046427</v>
      </c>
      <c r="O80" t="str">
        <f>IFERROR(IF(VLOOKUP(A80,Resources!B:C,2,FALSE)=0,"",VLOOKUP(A80,Resources!B:C,2,FALSE)),"")</f>
        <v/>
      </c>
    </row>
  </sheetData>
  <mergeCells count="1">
    <mergeCell ref="B2:C2"/>
  </mergeCells>
  <hyperlinks>
    <hyperlink ref="A5" r:id="rId3" xr:uid="{786CE941-7182-6B48-8320-ADB3FC25ECF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7CB6-C793-5D4A-8A00-BA35BDC1B699}">
  <dimension ref="A1:L181"/>
  <sheetViews>
    <sheetView topLeftCell="B1" zoomScaleNormal="100" workbookViewId="0">
      <pane ySplit="1" topLeftCell="A2" activePane="bottomLeft" state="frozen"/>
      <selection activeCell="B1" sqref="B1"/>
      <selection pane="bottomLeft" activeCell="E1" sqref="E1"/>
    </sheetView>
  </sheetViews>
  <sheetFormatPr baseColWidth="10" defaultRowHeight="16" x14ac:dyDescent="0.2"/>
  <cols>
    <col min="1" max="1" width="11.1640625" bestFit="1" customWidth="1"/>
    <col min="2" max="2" width="35" bestFit="1" customWidth="1"/>
    <col min="3" max="3" width="29.6640625" bestFit="1" customWidth="1"/>
    <col min="4" max="5" width="55.33203125" bestFit="1" customWidth="1"/>
    <col min="6" max="6" width="14" customWidth="1"/>
    <col min="7" max="7" width="11" style="3" bestFit="1" customWidth="1"/>
    <col min="8" max="8" width="7" customWidth="1"/>
    <col min="9" max="9" width="7.5" bestFit="1" customWidth="1"/>
    <col min="10" max="10" width="12.6640625" bestFit="1" customWidth="1"/>
    <col min="11" max="11" width="5.6640625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113</v>
      </c>
      <c r="E1" s="1" t="s">
        <v>3</v>
      </c>
      <c r="F1" s="1" t="s">
        <v>8</v>
      </c>
      <c r="G1" s="2" t="s">
        <v>4</v>
      </c>
      <c r="H1" s="1" t="s">
        <v>5</v>
      </c>
      <c r="I1" s="1" t="s">
        <v>6</v>
      </c>
      <c r="J1" s="1" t="s">
        <v>70</v>
      </c>
      <c r="K1" s="1" t="s">
        <v>7</v>
      </c>
      <c r="L1" s="1" t="s">
        <v>141</v>
      </c>
    </row>
    <row r="2" spans="1:12" x14ac:dyDescent="0.2">
      <c r="A2">
        <v>990</v>
      </c>
      <c r="B2" t="str">
        <f t="shared" ref="B2:B25" si="0">C2&amp;"_"&amp;D2&amp;H2&amp;G2</f>
        <v>Association of American Railroads_American Chemistry Council20187500</v>
      </c>
      <c r="C2" t="s">
        <v>10</v>
      </c>
      <c r="D2" t="s">
        <v>21</v>
      </c>
      <c r="E2" t="s">
        <v>21</v>
      </c>
      <c r="F2" t="s">
        <v>22</v>
      </c>
      <c r="G2" s="3">
        <v>7500</v>
      </c>
      <c r="H2">
        <v>2018</v>
      </c>
      <c r="I2" t="s">
        <v>11</v>
      </c>
      <c r="J2">
        <v>1</v>
      </c>
      <c r="L2" t="str">
        <f>IF(VLOOKUP(D2,Resources!B:D,3,FALSE)=0,"",VLOOKUP(D2,Resources!B:D,3,FALSE))</f>
        <v/>
      </c>
    </row>
    <row r="3" spans="1:12" x14ac:dyDescent="0.2">
      <c r="A3">
        <v>990</v>
      </c>
      <c r="B3" t="str">
        <f t="shared" si="0"/>
        <v>Association of American Railroads_Americans for Tax Reform201825000</v>
      </c>
      <c r="C3" t="s">
        <v>10</v>
      </c>
      <c r="D3" t="s">
        <v>57</v>
      </c>
      <c r="E3" t="s">
        <v>57</v>
      </c>
      <c r="F3" t="s">
        <v>58</v>
      </c>
      <c r="G3" s="3">
        <v>25000</v>
      </c>
      <c r="H3">
        <v>2018</v>
      </c>
      <c r="I3" t="s">
        <v>11</v>
      </c>
      <c r="J3">
        <v>2</v>
      </c>
      <c r="L3" t="str">
        <f>IF(VLOOKUP(D3,Resources!B:D,3,FALSE)=0,"",VLOOKUP(D3,Resources!B:D,3,FALSE))</f>
        <v/>
      </c>
    </row>
    <row r="4" spans="1:12" x14ac:dyDescent="0.2">
      <c r="A4">
        <v>990</v>
      </c>
      <c r="B4" t="str">
        <f t="shared" si="0"/>
        <v>Association of American Railroads_American Forest &amp; Paper Association201810000</v>
      </c>
      <c r="C4" t="s">
        <v>10</v>
      </c>
      <c r="D4" t="s">
        <v>59</v>
      </c>
      <c r="E4" t="s">
        <v>59</v>
      </c>
      <c r="F4" t="s">
        <v>60</v>
      </c>
      <c r="G4" s="3">
        <v>10000</v>
      </c>
      <c r="H4">
        <v>2018</v>
      </c>
      <c r="I4" t="s">
        <v>11</v>
      </c>
      <c r="J4">
        <v>3</v>
      </c>
      <c r="L4" t="str">
        <f>IF(VLOOKUP(D4,Resources!B:D,3,FALSE)=0,"",VLOOKUP(D4,Resources!B:D,3,FALSE))</f>
        <v/>
      </c>
    </row>
    <row r="5" spans="1:12" x14ac:dyDescent="0.2">
      <c r="A5">
        <v>990</v>
      </c>
      <c r="B5" t="str">
        <f t="shared" si="0"/>
        <v>Association of American Railroads_ASLRRA201817000</v>
      </c>
      <c r="C5" t="s">
        <v>10</v>
      </c>
      <c r="D5" t="s">
        <v>43</v>
      </c>
      <c r="E5" t="s">
        <v>43</v>
      </c>
      <c r="F5" t="s">
        <v>44</v>
      </c>
      <c r="G5" s="3">
        <v>17000</v>
      </c>
      <c r="H5">
        <v>2018</v>
      </c>
      <c r="I5" t="s">
        <v>11</v>
      </c>
      <c r="J5">
        <v>4</v>
      </c>
      <c r="L5" t="str">
        <f>IF(VLOOKUP(D5,Resources!B:D,3,FALSE)=0,"",VLOOKUP(D5,Resources!B:D,3,FALSE))</f>
        <v/>
      </c>
    </row>
    <row r="6" spans="1:12" x14ac:dyDescent="0.2">
      <c r="A6">
        <v>990</v>
      </c>
      <c r="B6" t="str">
        <f t="shared" si="0"/>
        <v>Association of American Railroads_Coalition Against Bigger Trucks2018595000</v>
      </c>
      <c r="C6" t="s">
        <v>10</v>
      </c>
      <c r="D6" t="s">
        <v>29</v>
      </c>
      <c r="E6" t="s">
        <v>29</v>
      </c>
      <c r="F6" t="s">
        <v>30</v>
      </c>
      <c r="G6" s="3">
        <v>595000</v>
      </c>
      <c r="H6">
        <v>2018</v>
      </c>
      <c r="I6" t="s">
        <v>11</v>
      </c>
      <c r="J6">
        <v>5</v>
      </c>
      <c r="L6" t="str">
        <f>IF(VLOOKUP(D6,Resources!B:D,3,FALSE)=0,"",VLOOKUP(D6,Resources!B:D,3,FALSE))</f>
        <v/>
      </c>
    </row>
    <row r="7" spans="1:12" x14ac:dyDescent="0.2">
      <c r="A7">
        <v>990</v>
      </c>
      <c r="B7" t="str">
        <f t="shared" si="0"/>
        <v>Association of American Railroads_Congressional Black Caucus Institute201820000</v>
      </c>
      <c r="C7" t="s">
        <v>10</v>
      </c>
      <c r="D7" t="s">
        <v>61</v>
      </c>
      <c r="E7" t="s">
        <v>61</v>
      </c>
      <c r="F7" t="s">
        <v>47</v>
      </c>
      <c r="G7" s="3">
        <v>20000</v>
      </c>
      <c r="H7">
        <v>2018</v>
      </c>
      <c r="I7" t="s">
        <v>11</v>
      </c>
      <c r="J7">
        <v>6</v>
      </c>
      <c r="L7" t="str">
        <f>IF(VLOOKUP(D7,Resources!B:D,3,FALSE)=0,"",VLOOKUP(D7,Resources!B:D,3,FALSE))</f>
        <v/>
      </c>
    </row>
    <row r="8" spans="1:12" x14ac:dyDescent="0.2">
      <c r="A8">
        <v>990</v>
      </c>
      <c r="B8" t="str">
        <f t="shared" si="0"/>
        <v>Association of American Railroads_Congressional Hispanic Caucus Institute20187500</v>
      </c>
      <c r="C8" t="s">
        <v>10</v>
      </c>
      <c r="D8" t="s">
        <v>25</v>
      </c>
      <c r="E8" t="s">
        <v>25</v>
      </c>
      <c r="F8" t="s">
        <v>26</v>
      </c>
      <c r="G8" s="3">
        <v>7500</v>
      </c>
      <c r="H8">
        <v>2018</v>
      </c>
      <c r="I8" t="s">
        <v>11</v>
      </c>
      <c r="J8">
        <v>7</v>
      </c>
      <c r="L8" t="str">
        <f>IF(VLOOKUP(D8,Resources!B:D,3,FALSE)=0,"",VLOOKUP(D8,Resources!B:D,3,FALSE))</f>
        <v/>
      </c>
    </row>
    <row r="9" spans="1:12" x14ac:dyDescent="0.2">
      <c r="A9">
        <v>990</v>
      </c>
      <c r="B9" t="str">
        <f t="shared" si="0"/>
        <v>Association of American Railroads_Congressional Institute201827500</v>
      </c>
      <c r="C9" t="s">
        <v>10</v>
      </c>
      <c r="D9" t="s">
        <v>27</v>
      </c>
      <c r="E9" t="s">
        <v>27</v>
      </c>
      <c r="F9" t="s">
        <v>28</v>
      </c>
      <c r="G9" s="3">
        <v>27500</v>
      </c>
      <c r="H9">
        <v>2018</v>
      </c>
      <c r="I9" t="s">
        <v>11</v>
      </c>
      <c r="J9">
        <v>8</v>
      </c>
      <c r="L9" t="str">
        <f>IF(VLOOKUP(D9,Resources!B:D,3,FALSE)=0,"",VLOOKUP(D9,Resources!B:D,3,FALSE))</f>
        <v/>
      </c>
    </row>
    <row r="10" spans="1:12" x14ac:dyDescent="0.2">
      <c r="A10">
        <v>990</v>
      </c>
      <c r="B10" t="str">
        <f t="shared" si="0"/>
        <v>Association of American Railroads_Fixed Wireless Communications201810000</v>
      </c>
      <c r="C10" t="s">
        <v>10</v>
      </c>
      <c r="D10" t="s">
        <v>62</v>
      </c>
      <c r="E10" t="s">
        <v>62</v>
      </c>
      <c r="F10" t="s">
        <v>63</v>
      </c>
      <c r="G10" s="3">
        <v>10000</v>
      </c>
      <c r="H10">
        <v>2018</v>
      </c>
      <c r="I10" t="s">
        <v>11</v>
      </c>
      <c r="J10">
        <v>9</v>
      </c>
      <c r="L10" t="str">
        <f>IF(VLOOKUP(D10,Resources!B:D,3,FALSE)=0,"",VLOOKUP(D10,Resources!B:D,3,FALSE))</f>
        <v/>
      </c>
    </row>
    <row r="11" spans="1:12" x14ac:dyDescent="0.2">
      <c r="A11">
        <v>990</v>
      </c>
      <c r="B11" t="str">
        <f t="shared" si="0"/>
        <v>Association of American Railroads_GoRail2018437500</v>
      </c>
      <c r="C11" t="s">
        <v>10</v>
      </c>
      <c r="D11" t="s">
        <v>31</v>
      </c>
      <c r="E11" t="s">
        <v>31</v>
      </c>
      <c r="F11" t="s">
        <v>32</v>
      </c>
      <c r="G11" s="3">
        <v>437500</v>
      </c>
      <c r="H11">
        <v>2018</v>
      </c>
      <c r="I11" t="s">
        <v>11</v>
      </c>
      <c r="J11">
        <v>10</v>
      </c>
      <c r="L11" t="str">
        <f>IF(VLOOKUP(D11,Resources!B:D,3,FALSE)=0,"",VLOOKUP(D11,Resources!B:D,3,FALSE))</f>
        <v/>
      </c>
    </row>
    <row r="12" spans="1:12" x14ac:dyDescent="0.2">
      <c r="A12">
        <v>990</v>
      </c>
      <c r="B12" t="str">
        <f t="shared" si="0"/>
        <v>Association of American Railroads_John W Barriger III National Railroad Library20187500</v>
      </c>
      <c r="C12" t="s">
        <v>10</v>
      </c>
      <c r="D12" t="s">
        <v>64</v>
      </c>
      <c r="E12" t="s">
        <v>64</v>
      </c>
      <c r="F12" t="s">
        <v>66</v>
      </c>
      <c r="G12" s="3">
        <v>7500</v>
      </c>
      <c r="H12">
        <v>2018</v>
      </c>
      <c r="I12" t="s">
        <v>11</v>
      </c>
      <c r="J12">
        <v>11</v>
      </c>
      <c r="K12" t="s">
        <v>65</v>
      </c>
      <c r="L12" t="str">
        <f>IF(VLOOKUP(D12,Resources!B:D,3,FALSE)=0,"",VLOOKUP(D12,Resources!B:D,3,FALSE))</f>
        <v>N</v>
      </c>
    </row>
    <row r="13" spans="1:12" x14ac:dyDescent="0.2">
      <c r="A13">
        <v>990</v>
      </c>
      <c r="B13" t="str">
        <f t="shared" si="0"/>
        <v>Association of American Railroads_NCSL Foundation for State Legislatures20187500</v>
      </c>
      <c r="C13" t="s">
        <v>10</v>
      </c>
      <c r="D13" t="s">
        <v>37</v>
      </c>
      <c r="E13" t="s">
        <v>37</v>
      </c>
      <c r="F13" t="s">
        <v>9</v>
      </c>
      <c r="G13" s="3">
        <v>7500</v>
      </c>
      <c r="H13">
        <v>2018</v>
      </c>
      <c r="I13" t="s">
        <v>11</v>
      </c>
      <c r="J13">
        <v>12</v>
      </c>
      <c r="L13" t="str">
        <f>IF(VLOOKUP(D13,Resources!B:D,3,FALSE)=0,"",VLOOKUP(D13,Resources!B:D,3,FALSE))</f>
        <v/>
      </c>
    </row>
    <row r="14" spans="1:12" x14ac:dyDescent="0.2">
      <c r="A14">
        <v>990</v>
      </c>
      <c r="B14" t="str">
        <f t="shared" si="0"/>
        <v>Association of American Railroads_Transportation Research Board, NAS201870875</v>
      </c>
      <c r="C14" t="s">
        <v>10</v>
      </c>
      <c r="D14" t="s">
        <v>114</v>
      </c>
      <c r="E14" t="s">
        <v>67</v>
      </c>
      <c r="F14" t="s">
        <v>42</v>
      </c>
      <c r="G14" s="3">
        <v>70875</v>
      </c>
      <c r="H14">
        <v>2018</v>
      </c>
      <c r="I14" t="s">
        <v>11</v>
      </c>
      <c r="J14">
        <v>13</v>
      </c>
      <c r="L14" t="str">
        <f>IF(VLOOKUP(D14,Resources!B:D,3,FALSE)=0,"",VLOOKUP(D14,Resources!B:D,3,FALSE))</f>
        <v/>
      </c>
    </row>
    <row r="15" spans="1:12" x14ac:dyDescent="0.2">
      <c r="A15">
        <v>990</v>
      </c>
      <c r="B15" t="str">
        <f t="shared" si="0"/>
        <v>Association of American Railroads_Railroad Research Foundation201814000</v>
      </c>
      <c r="C15" t="s">
        <v>10</v>
      </c>
      <c r="D15" t="s">
        <v>38</v>
      </c>
      <c r="E15" t="s">
        <v>38</v>
      </c>
      <c r="F15" t="s">
        <v>39</v>
      </c>
      <c r="G15" s="3">
        <v>14000</v>
      </c>
      <c r="H15">
        <v>2018</v>
      </c>
      <c r="I15" t="s">
        <v>11</v>
      </c>
      <c r="J15">
        <v>14</v>
      </c>
      <c r="L15" t="str">
        <f>IF(VLOOKUP(D15,Resources!B:D,3,FALSE)=0,"",VLOOKUP(D15,Resources!B:D,3,FALSE))</f>
        <v/>
      </c>
    </row>
    <row r="16" spans="1:12" x14ac:dyDescent="0.2">
      <c r="A16">
        <v>990</v>
      </c>
      <c r="B16" t="str">
        <f t="shared" si="0"/>
        <v>Association of American Railroads_Reforming America's Taxes Equitably201810000</v>
      </c>
      <c r="C16" t="s">
        <v>10</v>
      </c>
      <c r="D16" t="s">
        <v>68</v>
      </c>
      <c r="E16" t="s">
        <v>68</v>
      </c>
      <c r="F16" t="s">
        <v>69</v>
      </c>
      <c r="G16" s="3">
        <v>10000</v>
      </c>
      <c r="H16">
        <v>2018</v>
      </c>
      <c r="I16" t="s">
        <v>11</v>
      </c>
      <c r="J16">
        <v>15</v>
      </c>
      <c r="L16" t="str">
        <f>IF(VLOOKUP(D16,Resources!B:D,3,FALSE)=0,"",VLOOKUP(D16,Resources!B:D,3,FALSE))</f>
        <v/>
      </c>
    </row>
    <row r="17" spans="1:12" x14ac:dyDescent="0.2">
      <c r="A17">
        <v>990</v>
      </c>
      <c r="B17" t="str">
        <f t="shared" si="0"/>
        <v>Association of American Railroads_Republican Main Street Partnership201810000</v>
      </c>
      <c r="C17" t="s">
        <v>10</v>
      </c>
      <c r="D17" t="s">
        <v>33</v>
      </c>
      <c r="E17" t="s">
        <v>33</v>
      </c>
      <c r="F17" t="s">
        <v>34</v>
      </c>
      <c r="G17" s="3">
        <v>10000</v>
      </c>
      <c r="H17">
        <v>2018</v>
      </c>
      <c r="I17" t="s">
        <v>11</v>
      </c>
      <c r="J17">
        <v>16</v>
      </c>
      <c r="L17" t="str">
        <f>IF(VLOOKUP(D17,Resources!B:D,3,FALSE)=0,"",VLOOKUP(D17,Resources!B:D,3,FALSE))</f>
        <v/>
      </c>
    </row>
    <row r="18" spans="1:12" x14ac:dyDescent="0.2">
      <c r="A18">
        <v>990</v>
      </c>
      <c r="B18" t="str">
        <f t="shared" si="0"/>
        <v>Association of American Railroads_Surface Transportation Policy Project201850000</v>
      </c>
      <c r="C18" t="s">
        <v>10</v>
      </c>
      <c r="D18" t="s">
        <v>40</v>
      </c>
      <c r="E18" t="s">
        <v>40</v>
      </c>
      <c r="F18" t="s">
        <v>14</v>
      </c>
      <c r="G18" s="3">
        <v>50000</v>
      </c>
      <c r="H18">
        <v>2018</v>
      </c>
      <c r="I18" t="s">
        <v>11</v>
      </c>
      <c r="J18">
        <v>17</v>
      </c>
      <c r="L18" t="str">
        <f>IF(VLOOKUP(D18,Resources!B:D,3,FALSE)=0,"",VLOOKUP(D18,Resources!B:D,3,FALSE))</f>
        <v/>
      </c>
    </row>
    <row r="19" spans="1:12" x14ac:dyDescent="0.2">
      <c r="A19">
        <v>990</v>
      </c>
      <c r="B19" t="str">
        <f t="shared" si="0"/>
        <v>Association of American Railroads_University of Illinois2018141000</v>
      </c>
      <c r="C19" t="s">
        <v>10</v>
      </c>
      <c r="D19" t="s">
        <v>15</v>
      </c>
      <c r="E19" t="s">
        <v>15</v>
      </c>
      <c r="F19" t="s">
        <v>16</v>
      </c>
      <c r="G19" s="3">
        <v>141000</v>
      </c>
      <c r="H19">
        <v>2018</v>
      </c>
      <c r="I19" t="s">
        <v>11</v>
      </c>
      <c r="J19">
        <v>18</v>
      </c>
      <c r="L19" t="str">
        <f>IF(VLOOKUP(D19,Resources!B:D,3,FALSE)=0,"",VLOOKUP(D19,Resources!B:D,3,FALSE))</f>
        <v/>
      </c>
    </row>
    <row r="20" spans="1:12" x14ac:dyDescent="0.2">
      <c r="A20">
        <v>990</v>
      </c>
      <c r="B20" t="str">
        <f t="shared" si="0"/>
        <v>Association of American Railroads_ASLRRA201717908</v>
      </c>
      <c r="C20" t="s">
        <v>10</v>
      </c>
      <c r="D20" t="s">
        <v>43</v>
      </c>
      <c r="E20" t="s">
        <v>43</v>
      </c>
      <c r="F20" t="s">
        <v>44</v>
      </c>
      <c r="G20" s="3">
        <v>17908</v>
      </c>
      <c r="H20">
        <v>2017</v>
      </c>
      <c r="I20" t="s">
        <v>11</v>
      </c>
      <c r="J20">
        <v>1</v>
      </c>
      <c r="L20" t="str">
        <f>IF(VLOOKUP(D20,Resources!B:D,3,FALSE)=0,"",VLOOKUP(D20,Resources!B:D,3,FALSE))</f>
        <v/>
      </c>
    </row>
    <row r="21" spans="1:12" x14ac:dyDescent="0.2">
      <c r="A21">
        <v>990</v>
      </c>
      <c r="B21" t="str">
        <f t="shared" si="0"/>
        <v>Association of American Railroads_American Chemistry Council20177500</v>
      </c>
      <c r="C21" t="s">
        <v>10</v>
      </c>
      <c r="D21" t="s">
        <v>21</v>
      </c>
      <c r="E21" t="s">
        <v>21</v>
      </c>
      <c r="F21" t="s">
        <v>22</v>
      </c>
      <c r="G21" s="3">
        <v>7500</v>
      </c>
      <c r="H21">
        <v>2017</v>
      </c>
      <c r="I21" t="s">
        <v>11</v>
      </c>
      <c r="J21">
        <v>2</v>
      </c>
      <c r="L21" t="str">
        <f>IF(VLOOKUP(D21,Resources!B:D,3,FALSE)=0,"",VLOOKUP(D21,Resources!B:D,3,FALSE))</f>
        <v/>
      </c>
    </row>
    <row r="22" spans="1:12" x14ac:dyDescent="0.2">
      <c r="A22">
        <v>990</v>
      </c>
      <c r="B22" t="str">
        <f t="shared" si="0"/>
        <v>Association of American Railroads_Americans for Tax Reform201725000</v>
      </c>
      <c r="C22" t="s">
        <v>10</v>
      </c>
      <c r="D22" t="s">
        <v>57</v>
      </c>
      <c r="E22" t="s">
        <v>57</v>
      </c>
      <c r="F22" t="s">
        <v>58</v>
      </c>
      <c r="G22" s="3">
        <v>25000</v>
      </c>
      <c r="H22">
        <v>2017</v>
      </c>
      <c r="I22" t="s">
        <v>11</v>
      </c>
      <c r="J22">
        <v>3</v>
      </c>
      <c r="L22" t="str">
        <f>IF(VLOOKUP(D22,Resources!B:D,3,FALSE)=0,"",VLOOKUP(D22,Resources!B:D,3,FALSE))</f>
        <v/>
      </c>
    </row>
    <row r="23" spans="1:12" x14ac:dyDescent="0.2">
      <c r="A23">
        <v>990</v>
      </c>
      <c r="B23" t="str">
        <f t="shared" si="0"/>
        <v>Association of American Railroads_Congressional Black Caucus Institute201720000</v>
      </c>
      <c r="C23" t="s">
        <v>10</v>
      </c>
      <c r="D23" t="s">
        <v>61</v>
      </c>
      <c r="E23" t="s">
        <v>142</v>
      </c>
      <c r="F23" t="s">
        <v>47</v>
      </c>
      <c r="G23" s="3">
        <v>20000</v>
      </c>
      <c r="H23">
        <v>2017</v>
      </c>
      <c r="I23" t="s">
        <v>11</v>
      </c>
      <c r="J23">
        <v>4</v>
      </c>
      <c r="L23" t="str">
        <f>IF(VLOOKUP(D23,Resources!B:D,3,FALSE)=0,"",VLOOKUP(D23,Resources!B:D,3,FALSE))</f>
        <v/>
      </c>
    </row>
    <row r="24" spans="1:12" x14ac:dyDescent="0.2">
      <c r="A24">
        <v>990</v>
      </c>
      <c r="B24" t="str">
        <f t="shared" si="0"/>
        <v>Association of American Railroads_Congressional Black Caucus Foundation20176000</v>
      </c>
      <c r="C24" t="s">
        <v>10</v>
      </c>
      <c r="D24" t="s">
        <v>23</v>
      </c>
      <c r="E24" t="s">
        <v>23</v>
      </c>
      <c r="F24" t="s">
        <v>24</v>
      </c>
      <c r="G24" s="3">
        <v>6000</v>
      </c>
      <c r="H24">
        <v>2017</v>
      </c>
      <c r="I24" t="s">
        <v>11</v>
      </c>
      <c r="J24">
        <v>5</v>
      </c>
      <c r="L24" t="str">
        <f>IF(VLOOKUP(D24,Resources!B:D,3,FALSE)=0,"",VLOOKUP(D24,Resources!B:D,3,FALSE))</f>
        <v/>
      </c>
    </row>
    <row r="25" spans="1:12" x14ac:dyDescent="0.2">
      <c r="A25">
        <v>990</v>
      </c>
      <c r="B25" t="str">
        <f t="shared" si="0"/>
        <v>Association of American Railroads_Congressional Hispanic Caucus Institute20177500</v>
      </c>
      <c r="C25" t="s">
        <v>10</v>
      </c>
      <c r="D25" t="s">
        <v>25</v>
      </c>
      <c r="E25" t="s">
        <v>25</v>
      </c>
      <c r="F25" t="s">
        <v>26</v>
      </c>
      <c r="G25" s="3">
        <v>7500</v>
      </c>
      <c r="H25">
        <v>2017</v>
      </c>
      <c r="I25" t="s">
        <v>11</v>
      </c>
      <c r="J25">
        <v>6</v>
      </c>
      <c r="L25" t="str">
        <f>IF(VLOOKUP(D25,Resources!B:D,3,FALSE)=0,"",VLOOKUP(D25,Resources!B:D,3,FALSE))</f>
        <v/>
      </c>
    </row>
    <row r="26" spans="1:12" x14ac:dyDescent="0.2">
      <c r="A26">
        <v>990</v>
      </c>
      <c r="B26" t="str">
        <f t="shared" ref="B26:B36" si="1">C26&amp;"_"&amp;D26&amp;H26&amp;G26</f>
        <v>Association of American Railroads_Congressional Institute201727500</v>
      </c>
      <c r="C26" t="s">
        <v>10</v>
      </c>
      <c r="D26" t="s">
        <v>27</v>
      </c>
      <c r="E26" t="s">
        <v>27</v>
      </c>
      <c r="F26" t="s">
        <v>28</v>
      </c>
      <c r="G26" s="3">
        <v>27500</v>
      </c>
      <c r="H26">
        <v>2017</v>
      </c>
      <c r="I26" t="s">
        <v>11</v>
      </c>
      <c r="J26">
        <v>7</v>
      </c>
      <c r="L26" t="str">
        <f>IF(VLOOKUP(D26,Resources!B:D,3,FALSE)=0,"",VLOOKUP(D26,Resources!B:D,3,FALSE))</f>
        <v/>
      </c>
    </row>
    <row r="27" spans="1:12" x14ac:dyDescent="0.2">
      <c r="A27">
        <v>990</v>
      </c>
      <c r="B27" t="str">
        <f t="shared" si="1"/>
        <v>Association of American Railroads_Coalition Against Bigger Trucks2017470000</v>
      </c>
      <c r="C27" t="s">
        <v>10</v>
      </c>
      <c r="D27" t="s">
        <v>29</v>
      </c>
      <c r="E27" t="s">
        <v>29</v>
      </c>
      <c r="F27" t="s">
        <v>30</v>
      </c>
      <c r="G27" s="3">
        <v>470000</v>
      </c>
      <c r="H27">
        <v>2017</v>
      </c>
      <c r="I27" t="s">
        <v>11</v>
      </c>
      <c r="J27">
        <v>8</v>
      </c>
      <c r="L27" t="str">
        <f>IF(VLOOKUP(D27,Resources!B:D,3,FALSE)=0,"",VLOOKUP(D27,Resources!B:D,3,FALSE))</f>
        <v/>
      </c>
    </row>
    <row r="28" spans="1:12" x14ac:dyDescent="0.2">
      <c r="A28">
        <v>990</v>
      </c>
      <c r="B28" t="str">
        <f t="shared" si="1"/>
        <v>Association of American Railroads_Edison Electric Institute20176500</v>
      </c>
      <c r="C28" t="s">
        <v>10</v>
      </c>
      <c r="D28" t="s">
        <v>143</v>
      </c>
      <c r="E28" t="s">
        <v>143</v>
      </c>
      <c r="F28" t="s">
        <v>144</v>
      </c>
      <c r="G28" s="3">
        <v>6500</v>
      </c>
      <c r="H28">
        <v>2017</v>
      </c>
      <c r="I28" t="s">
        <v>11</v>
      </c>
      <c r="J28">
        <v>9</v>
      </c>
      <c r="L28" t="str">
        <f>IF(VLOOKUP(D28,Resources!B:D,3,FALSE)=0,"",VLOOKUP(D28,Resources!B:D,3,FALSE))</f>
        <v/>
      </c>
    </row>
    <row r="29" spans="1:12" x14ac:dyDescent="0.2">
      <c r="A29">
        <v>990</v>
      </c>
      <c r="B29" t="str">
        <f t="shared" si="1"/>
        <v>Association of American Railroads_Georgetown University2017160000</v>
      </c>
      <c r="C29" t="s">
        <v>10</v>
      </c>
      <c r="D29" t="s">
        <v>146</v>
      </c>
      <c r="E29" t="s">
        <v>146</v>
      </c>
      <c r="F29" t="s">
        <v>147</v>
      </c>
      <c r="G29" s="3">
        <v>160000</v>
      </c>
      <c r="H29">
        <v>2017</v>
      </c>
      <c r="I29" t="s">
        <v>11</v>
      </c>
      <c r="J29">
        <v>10</v>
      </c>
      <c r="L29" t="str">
        <f>IF(VLOOKUP(D29,Resources!B:D,3,FALSE)=0,"",VLOOKUP(D29,Resources!B:D,3,FALSE))</f>
        <v/>
      </c>
    </row>
    <row r="30" spans="1:12" x14ac:dyDescent="0.2">
      <c r="A30">
        <v>990</v>
      </c>
      <c r="B30" t="str">
        <f t="shared" si="1"/>
        <v>Association of American Railroads_GoRail2017500000</v>
      </c>
      <c r="C30" t="s">
        <v>10</v>
      </c>
      <c r="D30" t="s">
        <v>31</v>
      </c>
      <c r="E30" t="s">
        <v>31</v>
      </c>
      <c r="F30" t="s">
        <v>32</v>
      </c>
      <c r="G30" s="3">
        <v>500000</v>
      </c>
      <c r="H30">
        <v>2017</v>
      </c>
      <c r="I30" t="s">
        <v>11</v>
      </c>
      <c r="J30">
        <v>11</v>
      </c>
      <c r="L30" t="str">
        <f>IF(VLOOKUP(D30,Resources!B:D,3,FALSE)=0,"",VLOOKUP(D30,Resources!B:D,3,FALSE))</f>
        <v/>
      </c>
    </row>
    <row r="31" spans="1:12" x14ac:dyDescent="0.2">
      <c r="A31">
        <v>990</v>
      </c>
      <c r="B31" t="str">
        <f t="shared" si="1"/>
        <v>Association of American Railroads_John W Barriger III National Railroad Library20176000</v>
      </c>
      <c r="C31" t="s">
        <v>10</v>
      </c>
      <c r="D31" t="s">
        <v>64</v>
      </c>
      <c r="E31" t="s">
        <v>64</v>
      </c>
      <c r="F31" t="s">
        <v>66</v>
      </c>
      <c r="G31" s="3">
        <v>6000</v>
      </c>
      <c r="H31">
        <v>2017</v>
      </c>
      <c r="I31" t="s">
        <v>11</v>
      </c>
      <c r="J31">
        <v>12</v>
      </c>
      <c r="L31" t="str">
        <f>IF(VLOOKUP(D31,Resources!B:D,3,FALSE)=0,"",VLOOKUP(D31,Resources!B:D,3,FALSE))</f>
        <v>N</v>
      </c>
    </row>
    <row r="32" spans="1:12" x14ac:dyDescent="0.2">
      <c r="A32">
        <v>990</v>
      </c>
      <c r="B32" t="str">
        <f t="shared" si="1"/>
        <v>Association of American Railroads_NCSL Foundation for State Legislatures20177500</v>
      </c>
      <c r="C32" t="s">
        <v>10</v>
      </c>
      <c r="D32" t="s">
        <v>37</v>
      </c>
      <c r="E32" t="s">
        <v>37</v>
      </c>
      <c r="F32" t="s">
        <v>9</v>
      </c>
      <c r="G32" s="3">
        <v>7500</v>
      </c>
      <c r="H32">
        <v>2017</v>
      </c>
      <c r="I32" t="s">
        <v>11</v>
      </c>
      <c r="J32">
        <v>13</v>
      </c>
      <c r="L32" t="str">
        <f>IF(VLOOKUP(D32,Resources!B:D,3,FALSE)=0,"",VLOOKUP(D32,Resources!B:D,3,FALSE))</f>
        <v/>
      </c>
    </row>
    <row r="33" spans="1:12" x14ac:dyDescent="0.2">
      <c r="A33">
        <v>990</v>
      </c>
      <c r="B33" t="str">
        <f t="shared" si="1"/>
        <v>Association of American Railroads_Rutgers University Foundation201710000</v>
      </c>
      <c r="C33" t="s">
        <v>10</v>
      </c>
      <c r="D33" t="s">
        <v>12</v>
      </c>
      <c r="E33" t="s">
        <v>12</v>
      </c>
      <c r="F33" t="s">
        <v>13</v>
      </c>
      <c r="G33" s="3">
        <v>10000</v>
      </c>
      <c r="H33">
        <v>2017</v>
      </c>
      <c r="I33" t="s">
        <v>11</v>
      </c>
      <c r="J33">
        <v>14</v>
      </c>
      <c r="L33" t="str">
        <f>IF(VLOOKUP(D33,Resources!B:D,3,FALSE)=0,"",VLOOKUP(D33,Resources!B:D,3,FALSE))</f>
        <v/>
      </c>
    </row>
    <row r="34" spans="1:12" x14ac:dyDescent="0.2">
      <c r="A34">
        <v>990</v>
      </c>
      <c r="B34" t="str">
        <f t="shared" si="1"/>
        <v>Association of American Railroads_Surface Transportation Policy Project201750000</v>
      </c>
      <c r="C34" t="s">
        <v>10</v>
      </c>
      <c r="D34" t="s">
        <v>40</v>
      </c>
      <c r="E34" t="s">
        <v>40</v>
      </c>
      <c r="F34" t="s">
        <v>14</v>
      </c>
      <c r="G34" s="3">
        <v>50000</v>
      </c>
      <c r="H34">
        <v>2017</v>
      </c>
      <c r="I34" t="s">
        <v>11</v>
      </c>
      <c r="J34">
        <v>15</v>
      </c>
      <c r="L34" t="str">
        <f>IF(VLOOKUP(D34,Resources!B:D,3,FALSE)=0,"",VLOOKUP(D34,Resources!B:D,3,FALSE))</f>
        <v/>
      </c>
    </row>
    <row r="35" spans="1:12" x14ac:dyDescent="0.2">
      <c r="A35">
        <v>990</v>
      </c>
      <c r="B35" t="str">
        <f t="shared" si="1"/>
        <v>Association of American Railroads_University of Illinois2017214000</v>
      </c>
      <c r="C35" t="s">
        <v>10</v>
      </c>
      <c r="D35" t="s">
        <v>15</v>
      </c>
      <c r="E35" t="s">
        <v>15</v>
      </c>
      <c r="F35" t="s">
        <v>16</v>
      </c>
      <c r="G35" s="3">
        <v>214000</v>
      </c>
      <c r="H35">
        <v>2017</v>
      </c>
      <c r="I35" t="s">
        <v>11</v>
      </c>
      <c r="J35">
        <v>16</v>
      </c>
      <c r="L35" t="str">
        <f>IF(VLOOKUP(D35,Resources!B:D,3,FALSE)=0,"",VLOOKUP(D35,Resources!B:D,3,FALSE))</f>
        <v/>
      </c>
    </row>
    <row r="36" spans="1:12" x14ac:dyDescent="0.2">
      <c r="A36">
        <v>990</v>
      </c>
      <c r="B36" t="str">
        <f t="shared" si="1"/>
        <v>Association of American Railroads_Because of Elizabeth20175246</v>
      </c>
      <c r="C36" t="s">
        <v>10</v>
      </c>
      <c r="D36" t="s">
        <v>17</v>
      </c>
      <c r="E36" t="s">
        <v>17</v>
      </c>
      <c r="F36" t="s">
        <v>18</v>
      </c>
      <c r="G36" s="3">
        <v>5246</v>
      </c>
      <c r="H36">
        <v>2017</v>
      </c>
      <c r="I36" t="s">
        <v>11</v>
      </c>
      <c r="J36">
        <v>17</v>
      </c>
      <c r="L36" t="str">
        <f>IF(VLOOKUP(D36,Resources!B:D,3,FALSE)=0,"",VLOOKUP(D36,Resources!B:D,3,FALSE))</f>
        <v>N</v>
      </c>
    </row>
    <row r="37" spans="1:12" x14ac:dyDescent="0.2">
      <c r="A37">
        <v>990</v>
      </c>
      <c r="B37" t="str">
        <f t="shared" ref="B37:B68" si="2">C37&amp;"_"&amp;D37&amp;H37&amp;G37</f>
        <v>Association of American Railroads_American Action Network2016100000</v>
      </c>
      <c r="C37" t="s">
        <v>10</v>
      </c>
      <c r="D37" t="s">
        <v>19</v>
      </c>
      <c r="E37" t="s">
        <v>19</v>
      </c>
      <c r="F37" t="s">
        <v>20</v>
      </c>
      <c r="G37" s="3">
        <v>100000</v>
      </c>
      <c r="H37">
        <v>2016</v>
      </c>
      <c r="I37" t="s">
        <v>11</v>
      </c>
      <c r="J37">
        <v>6</v>
      </c>
      <c r="L37" t="str">
        <f>IF(VLOOKUP(D37,Resources!B:D,3,FALSE)=0,"",VLOOKUP(D37,Resources!B:D,3,FALSE))</f>
        <v/>
      </c>
    </row>
    <row r="38" spans="1:12" x14ac:dyDescent="0.2">
      <c r="A38">
        <v>990</v>
      </c>
      <c r="B38" t="str">
        <f t="shared" si="2"/>
        <v>Association of American Railroads_American Chemistry Council20167500</v>
      </c>
      <c r="C38" t="s">
        <v>10</v>
      </c>
      <c r="D38" t="s">
        <v>21</v>
      </c>
      <c r="E38" t="s">
        <v>21</v>
      </c>
      <c r="F38" t="s">
        <v>22</v>
      </c>
      <c r="G38" s="3">
        <v>7500</v>
      </c>
      <c r="H38">
        <v>2016</v>
      </c>
      <c r="I38" t="s">
        <v>11</v>
      </c>
      <c r="J38">
        <v>7</v>
      </c>
      <c r="L38" t="str">
        <f>IF(VLOOKUP(D38,Resources!B:D,3,FALSE)=0,"",VLOOKUP(D38,Resources!B:D,3,FALSE))</f>
        <v/>
      </c>
    </row>
    <row r="39" spans="1:12" x14ac:dyDescent="0.2">
      <c r="A39">
        <v>990</v>
      </c>
      <c r="B39" t="str">
        <f t="shared" si="2"/>
        <v>Association of American Railroads_Congressional Black Caucus Foundation20168500</v>
      </c>
      <c r="C39" t="s">
        <v>10</v>
      </c>
      <c r="D39" t="s">
        <v>23</v>
      </c>
      <c r="E39" t="s">
        <v>23</v>
      </c>
      <c r="F39" t="s">
        <v>24</v>
      </c>
      <c r="G39" s="3">
        <v>8500</v>
      </c>
      <c r="H39">
        <v>2016</v>
      </c>
      <c r="I39" t="s">
        <v>11</v>
      </c>
      <c r="J39">
        <v>8</v>
      </c>
      <c r="L39" t="str">
        <f>IF(VLOOKUP(D39,Resources!B:D,3,FALSE)=0,"",VLOOKUP(D39,Resources!B:D,3,FALSE))</f>
        <v/>
      </c>
    </row>
    <row r="40" spans="1:12" x14ac:dyDescent="0.2">
      <c r="A40">
        <v>990</v>
      </c>
      <c r="B40" t="str">
        <f t="shared" si="2"/>
        <v>Association of American Railroads_Congressional Hispanic Caucus Institute20167500</v>
      </c>
      <c r="C40" t="s">
        <v>10</v>
      </c>
      <c r="D40" t="s">
        <v>25</v>
      </c>
      <c r="E40" t="s">
        <v>25</v>
      </c>
      <c r="F40" t="s">
        <v>26</v>
      </c>
      <c r="G40" s="3">
        <v>7500</v>
      </c>
      <c r="H40">
        <v>2016</v>
      </c>
      <c r="I40" t="s">
        <v>11</v>
      </c>
      <c r="J40">
        <v>9</v>
      </c>
      <c r="L40" t="str">
        <f>IF(VLOOKUP(D40,Resources!B:D,3,FALSE)=0,"",VLOOKUP(D40,Resources!B:D,3,FALSE))</f>
        <v/>
      </c>
    </row>
    <row r="41" spans="1:12" x14ac:dyDescent="0.2">
      <c r="A41">
        <v>990</v>
      </c>
      <c r="B41" t="str">
        <f t="shared" si="2"/>
        <v>Association of American Railroads_Congressional Institute201625208</v>
      </c>
      <c r="C41" t="s">
        <v>10</v>
      </c>
      <c r="D41" t="s">
        <v>27</v>
      </c>
      <c r="E41" t="s">
        <v>27</v>
      </c>
      <c r="F41" t="s">
        <v>28</v>
      </c>
      <c r="G41" s="3">
        <v>25208</v>
      </c>
      <c r="H41">
        <v>2016</v>
      </c>
      <c r="I41" t="s">
        <v>11</v>
      </c>
      <c r="J41">
        <v>10</v>
      </c>
      <c r="L41" t="str">
        <f>IF(VLOOKUP(D41,Resources!B:D,3,FALSE)=0,"",VLOOKUP(D41,Resources!B:D,3,FALSE))</f>
        <v/>
      </c>
    </row>
    <row r="42" spans="1:12" x14ac:dyDescent="0.2">
      <c r="A42">
        <v>990</v>
      </c>
      <c r="B42" t="str">
        <f t="shared" si="2"/>
        <v>Association of American Railroads_Coalition Against Bigger Trucks2016500000</v>
      </c>
      <c r="C42" t="s">
        <v>10</v>
      </c>
      <c r="D42" t="s">
        <v>29</v>
      </c>
      <c r="E42" t="s">
        <v>29</v>
      </c>
      <c r="F42" t="s">
        <v>30</v>
      </c>
      <c r="G42" s="3">
        <v>500000</v>
      </c>
      <c r="H42">
        <v>2016</v>
      </c>
      <c r="I42" t="s">
        <v>11</v>
      </c>
      <c r="J42">
        <v>11</v>
      </c>
      <c r="L42" t="str">
        <f>IF(VLOOKUP(D42,Resources!B:D,3,FALSE)=0,"",VLOOKUP(D42,Resources!B:D,3,FALSE))</f>
        <v/>
      </c>
    </row>
    <row r="43" spans="1:12" x14ac:dyDescent="0.2">
      <c r="A43">
        <v>990</v>
      </c>
      <c r="B43" t="str">
        <f t="shared" si="2"/>
        <v>Association of American Railroads_GoRail2016312500</v>
      </c>
      <c r="C43" t="s">
        <v>10</v>
      </c>
      <c r="D43" t="s">
        <v>31</v>
      </c>
      <c r="E43" t="s">
        <v>31</v>
      </c>
      <c r="F43" t="s">
        <v>32</v>
      </c>
      <c r="G43" s="3">
        <v>312500</v>
      </c>
      <c r="H43">
        <v>2016</v>
      </c>
      <c r="I43" t="s">
        <v>11</v>
      </c>
      <c r="J43">
        <v>12</v>
      </c>
      <c r="L43" t="str">
        <f>IF(VLOOKUP(D43,Resources!B:D,3,FALSE)=0,"",VLOOKUP(D43,Resources!B:D,3,FALSE))</f>
        <v/>
      </c>
    </row>
    <row r="44" spans="1:12" x14ac:dyDescent="0.2">
      <c r="A44">
        <v>990</v>
      </c>
      <c r="B44" t="str">
        <f t="shared" si="2"/>
        <v>Association of American Railroads_Republican Main Street Partnership201610000</v>
      </c>
      <c r="C44" t="s">
        <v>10</v>
      </c>
      <c r="D44" t="s">
        <v>33</v>
      </c>
      <c r="E44" t="s">
        <v>33</v>
      </c>
      <c r="F44" t="s">
        <v>34</v>
      </c>
      <c r="G44" s="3">
        <v>10000</v>
      </c>
      <c r="H44">
        <v>2016</v>
      </c>
      <c r="I44" t="s">
        <v>11</v>
      </c>
      <c r="J44">
        <v>13</v>
      </c>
      <c r="L44" t="str">
        <f>IF(VLOOKUP(D44,Resources!B:D,3,FALSE)=0,"",VLOOKUP(D44,Resources!B:D,3,FALSE))</f>
        <v/>
      </c>
    </row>
    <row r="45" spans="1:12" x14ac:dyDescent="0.2">
      <c r="A45">
        <v>990</v>
      </c>
      <c r="B45" t="str">
        <f t="shared" si="2"/>
        <v>Association of American Railroads_Metropolitan Planning Council201620000</v>
      </c>
      <c r="C45" t="s">
        <v>10</v>
      </c>
      <c r="D45" t="s">
        <v>35</v>
      </c>
      <c r="E45" t="s">
        <v>35</v>
      </c>
      <c r="F45" t="s">
        <v>36</v>
      </c>
      <c r="G45" s="3">
        <v>20000</v>
      </c>
      <c r="H45">
        <v>2016</v>
      </c>
      <c r="I45" t="s">
        <v>11</v>
      </c>
      <c r="J45">
        <v>14</v>
      </c>
      <c r="L45" t="str">
        <f>IF(VLOOKUP(D45,Resources!B:D,3,FALSE)=0,"",VLOOKUP(D45,Resources!B:D,3,FALSE))</f>
        <v>N</v>
      </c>
    </row>
    <row r="46" spans="1:12" x14ac:dyDescent="0.2">
      <c r="A46">
        <v>990</v>
      </c>
      <c r="B46" t="str">
        <f t="shared" si="2"/>
        <v>Association of American Railroads_NCSL Foundation for State Legislatures20167500</v>
      </c>
      <c r="C46" t="s">
        <v>10</v>
      </c>
      <c r="D46" t="s">
        <v>37</v>
      </c>
      <c r="E46" t="s">
        <v>37</v>
      </c>
      <c r="F46" t="s">
        <v>9</v>
      </c>
      <c r="G46" s="3">
        <v>7500</v>
      </c>
      <c r="H46">
        <v>2016</v>
      </c>
      <c r="I46" t="s">
        <v>11</v>
      </c>
      <c r="J46">
        <v>15</v>
      </c>
      <c r="L46" t="str">
        <f>IF(VLOOKUP(D46,Resources!B:D,3,FALSE)=0,"",VLOOKUP(D46,Resources!B:D,3,FALSE))</f>
        <v/>
      </c>
    </row>
    <row r="47" spans="1:12" x14ac:dyDescent="0.2">
      <c r="A47">
        <v>990</v>
      </c>
      <c r="B47" t="str">
        <f t="shared" si="2"/>
        <v>Association of American Railroads_Railroad Research Foundation201625000</v>
      </c>
      <c r="C47" t="s">
        <v>10</v>
      </c>
      <c r="D47" t="s">
        <v>38</v>
      </c>
      <c r="E47" t="s">
        <v>38</v>
      </c>
      <c r="F47" t="s">
        <v>39</v>
      </c>
      <c r="G47" s="3">
        <v>25000</v>
      </c>
      <c r="H47">
        <v>2016</v>
      </c>
      <c r="I47" t="s">
        <v>11</v>
      </c>
      <c r="J47">
        <v>16</v>
      </c>
      <c r="L47" t="str">
        <f>IF(VLOOKUP(D47,Resources!B:D,3,FALSE)=0,"",VLOOKUP(D47,Resources!B:D,3,FALSE))</f>
        <v/>
      </c>
    </row>
    <row r="48" spans="1:12" x14ac:dyDescent="0.2">
      <c r="A48">
        <v>990</v>
      </c>
      <c r="B48" t="str">
        <f t="shared" si="2"/>
        <v>Association of American Railroads_Surface Transportation Policy Project201650000</v>
      </c>
      <c r="C48" t="s">
        <v>10</v>
      </c>
      <c r="D48" t="s">
        <v>40</v>
      </c>
      <c r="E48" t="s">
        <v>40</v>
      </c>
      <c r="F48" t="s">
        <v>14</v>
      </c>
      <c r="G48" s="3">
        <v>50000</v>
      </c>
      <c r="H48">
        <v>2016</v>
      </c>
      <c r="I48" t="s">
        <v>11</v>
      </c>
      <c r="J48">
        <v>17</v>
      </c>
      <c r="L48" t="str">
        <f>IF(VLOOKUP(D48,Resources!B:D,3,FALSE)=0,"",VLOOKUP(D48,Resources!B:D,3,FALSE))</f>
        <v/>
      </c>
    </row>
    <row r="49" spans="1:12" x14ac:dyDescent="0.2">
      <c r="A49">
        <v>990</v>
      </c>
      <c r="B49" t="str">
        <f t="shared" si="2"/>
        <v>Association of American Railroads_Transportation Research Board, NAS201632500</v>
      </c>
      <c r="C49" t="s">
        <v>10</v>
      </c>
      <c r="D49" t="s">
        <v>114</v>
      </c>
      <c r="E49" t="s">
        <v>41</v>
      </c>
      <c r="F49" t="s">
        <v>42</v>
      </c>
      <c r="G49" s="3">
        <v>32500</v>
      </c>
      <c r="H49">
        <v>2016</v>
      </c>
      <c r="I49" t="s">
        <v>11</v>
      </c>
      <c r="J49">
        <v>18</v>
      </c>
      <c r="L49" t="str">
        <f>IF(VLOOKUP(D49,Resources!B:D,3,FALSE)=0,"",VLOOKUP(D49,Resources!B:D,3,FALSE))</f>
        <v/>
      </c>
    </row>
    <row r="50" spans="1:12" x14ac:dyDescent="0.2">
      <c r="A50">
        <v>990</v>
      </c>
      <c r="B50" t="str">
        <f t="shared" si="2"/>
        <v>Association of American Railroads_University of Illinois2016176000</v>
      </c>
      <c r="C50" t="s">
        <v>10</v>
      </c>
      <c r="D50" t="s">
        <v>15</v>
      </c>
      <c r="E50" t="s">
        <v>15</v>
      </c>
      <c r="F50" t="s">
        <v>16</v>
      </c>
      <c r="G50" s="3">
        <v>176000</v>
      </c>
      <c r="H50">
        <v>2016</v>
      </c>
      <c r="I50" t="s">
        <v>11</v>
      </c>
      <c r="J50">
        <v>19</v>
      </c>
      <c r="L50" t="str">
        <f>IF(VLOOKUP(D50,Resources!B:D,3,FALSE)=0,"",VLOOKUP(D50,Resources!B:D,3,FALSE))</f>
        <v/>
      </c>
    </row>
    <row r="51" spans="1:12" x14ac:dyDescent="0.2">
      <c r="A51">
        <v>990</v>
      </c>
      <c r="B51" t="str">
        <f t="shared" si="2"/>
        <v>Association of American Railroads_ASLRRA201510000</v>
      </c>
      <c r="C51" t="s">
        <v>10</v>
      </c>
      <c r="D51" t="s">
        <v>43</v>
      </c>
      <c r="E51" t="s">
        <v>43</v>
      </c>
      <c r="F51" t="s">
        <v>44</v>
      </c>
      <c r="G51" s="3">
        <v>10000</v>
      </c>
      <c r="H51">
        <v>2015</v>
      </c>
      <c r="I51" t="s">
        <v>11</v>
      </c>
      <c r="J51">
        <v>1</v>
      </c>
      <c r="L51" t="str">
        <f>IF(VLOOKUP(D51,Resources!B:D,3,FALSE)=0,"",VLOOKUP(D51,Resources!B:D,3,FALSE))</f>
        <v/>
      </c>
    </row>
    <row r="52" spans="1:12" x14ac:dyDescent="0.2">
      <c r="A52">
        <v>990</v>
      </c>
      <c r="B52" t="str">
        <f t="shared" si="2"/>
        <v>Association of American Railroads_Brookings Institution201540000</v>
      </c>
      <c r="C52" t="s">
        <v>10</v>
      </c>
      <c r="D52" t="s">
        <v>45</v>
      </c>
      <c r="E52" t="s">
        <v>45</v>
      </c>
      <c r="F52" t="s">
        <v>46</v>
      </c>
      <c r="G52" s="3">
        <v>40000</v>
      </c>
      <c r="H52">
        <v>2015</v>
      </c>
      <c r="I52" t="s">
        <v>11</v>
      </c>
      <c r="J52">
        <v>2</v>
      </c>
      <c r="L52" t="str">
        <f>IF(VLOOKUP(D52,Resources!B:D,3,FALSE)=0,"",VLOOKUP(D52,Resources!B:D,3,FALSE))</f>
        <v/>
      </c>
    </row>
    <row r="53" spans="1:12" x14ac:dyDescent="0.2">
      <c r="A53">
        <v>990</v>
      </c>
      <c r="B53" t="str">
        <f t="shared" si="2"/>
        <v>Association of American Railroads_Congressional Black Caucus Institute201515000</v>
      </c>
      <c r="C53" t="s">
        <v>10</v>
      </c>
      <c r="D53" t="s">
        <v>61</v>
      </c>
      <c r="E53" t="s">
        <v>50</v>
      </c>
      <c r="F53" t="s">
        <v>47</v>
      </c>
      <c r="G53" s="3">
        <v>15000</v>
      </c>
      <c r="H53">
        <v>2015</v>
      </c>
      <c r="I53" t="s">
        <v>11</v>
      </c>
      <c r="J53">
        <v>3</v>
      </c>
      <c r="K53" t="s">
        <v>51</v>
      </c>
      <c r="L53" t="str">
        <f>IF(VLOOKUP(D53,Resources!B:D,3,FALSE)=0,"",VLOOKUP(D53,Resources!B:D,3,FALSE))</f>
        <v/>
      </c>
    </row>
    <row r="54" spans="1:12" x14ac:dyDescent="0.2">
      <c r="A54">
        <v>990</v>
      </c>
      <c r="B54" t="str">
        <f t="shared" si="2"/>
        <v>Association of American Railroads_Congressional Black Caucus Foundation20158500</v>
      </c>
      <c r="C54" t="s">
        <v>10</v>
      </c>
      <c r="D54" t="s">
        <v>23</v>
      </c>
      <c r="E54" t="s">
        <v>23</v>
      </c>
      <c r="F54" t="s">
        <v>24</v>
      </c>
      <c r="G54" s="3">
        <v>8500</v>
      </c>
      <c r="H54">
        <v>2015</v>
      </c>
      <c r="I54" t="s">
        <v>11</v>
      </c>
      <c r="J54">
        <v>4</v>
      </c>
      <c r="L54" t="str">
        <f>IF(VLOOKUP(D54,Resources!B:D,3,FALSE)=0,"",VLOOKUP(D54,Resources!B:D,3,FALSE))</f>
        <v/>
      </c>
    </row>
    <row r="55" spans="1:12" x14ac:dyDescent="0.2">
      <c r="A55">
        <v>990</v>
      </c>
      <c r="B55" t="str">
        <f t="shared" si="2"/>
        <v>Association of American Railroads_Congressional Hispanic Caucus Institute20157500</v>
      </c>
      <c r="C55" t="s">
        <v>10</v>
      </c>
      <c r="D55" t="s">
        <v>25</v>
      </c>
      <c r="E55" t="s">
        <v>25</v>
      </c>
      <c r="F55" t="s">
        <v>28</v>
      </c>
      <c r="G55" s="3">
        <v>7500</v>
      </c>
      <c r="H55">
        <v>2015</v>
      </c>
      <c r="I55" t="s">
        <v>11</v>
      </c>
      <c r="J55">
        <v>5</v>
      </c>
    </row>
    <row r="56" spans="1:12" x14ac:dyDescent="0.2">
      <c r="A56">
        <v>990</v>
      </c>
      <c r="B56" t="str">
        <f t="shared" si="2"/>
        <v>Association of American Railroads_Congressional Institute201527083</v>
      </c>
      <c r="C56" t="s">
        <v>10</v>
      </c>
      <c r="D56" t="s">
        <v>27</v>
      </c>
      <c r="E56" t="s">
        <v>27</v>
      </c>
      <c r="F56" t="s">
        <v>28</v>
      </c>
      <c r="G56" s="3">
        <v>27083</v>
      </c>
      <c r="H56">
        <v>2015</v>
      </c>
      <c r="I56" t="s">
        <v>11</v>
      </c>
      <c r="J56">
        <v>6</v>
      </c>
      <c r="L56" t="str">
        <f>IF(VLOOKUP(D56,Resources!B:D,3,FALSE)=0,"",VLOOKUP(D56,Resources!B:D,3,FALSE))</f>
        <v/>
      </c>
    </row>
    <row r="57" spans="1:12" x14ac:dyDescent="0.2">
      <c r="A57">
        <v>990</v>
      </c>
      <c r="B57" t="str">
        <f t="shared" si="2"/>
        <v>Association of American Railroads_Coalition Against Bigger Trucks20151300000</v>
      </c>
      <c r="C57" t="s">
        <v>10</v>
      </c>
      <c r="D57" t="s">
        <v>29</v>
      </c>
      <c r="E57" t="s">
        <v>29</v>
      </c>
      <c r="F57" t="s">
        <v>30</v>
      </c>
      <c r="G57" s="3">
        <v>1300000</v>
      </c>
      <c r="H57">
        <v>2015</v>
      </c>
      <c r="I57" t="s">
        <v>11</v>
      </c>
      <c r="J57">
        <v>7</v>
      </c>
      <c r="L57" t="str">
        <f>IF(VLOOKUP(D57,Resources!B:D,3,FALSE)=0,"",VLOOKUP(D57,Resources!B:D,3,FALSE))</f>
        <v/>
      </c>
    </row>
    <row r="58" spans="1:12" x14ac:dyDescent="0.2">
      <c r="A58">
        <v>990</v>
      </c>
      <c r="B58" t="str">
        <f t="shared" si="2"/>
        <v>Association of American Railroads_GoRail2015375000</v>
      </c>
      <c r="C58" t="s">
        <v>10</v>
      </c>
      <c r="D58" t="s">
        <v>31</v>
      </c>
      <c r="E58" t="s">
        <v>31</v>
      </c>
      <c r="F58" t="s">
        <v>32</v>
      </c>
      <c r="G58" s="3">
        <v>375000</v>
      </c>
      <c r="H58">
        <v>2015</v>
      </c>
      <c r="I58" t="s">
        <v>11</v>
      </c>
      <c r="J58">
        <v>8</v>
      </c>
      <c r="L58" t="str">
        <f>IF(VLOOKUP(D58,Resources!B:D,3,FALSE)=0,"",VLOOKUP(D58,Resources!B:D,3,FALSE))</f>
        <v/>
      </c>
    </row>
    <row r="59" spans="1:12" x14ac:dyDescent="0.2">
      <c r="A59">
        <v>990</v>
      </c>
      <c r="B59" t="str">
        <f t="shared" si="2"/>
        <v>Association of American Railroads_March of Dimes201510000</v>
      </c>
      <c r="C59" t="s">
        <v>10</v>
      </c>
      <c r="D59" t="s">
        <v>48</v>
      </c>
      <c r="E59" t="s">
        <v>48</v>
      </c>
      <c r="F59" t="s">
        <v>49</v>
      </c>
      <c r="G59" s="3">
        <v>10000</v>
      </c>
      <c r="H59">
        <v>2015</v>
      </c>
      <c r="I59" t="s">
        <v>11</v>
      </c>
      <c r="J59">
        <v>9</v>
      </c>
      <c r="L59" t="str">
        <f>IF(VLOOKUP(D59,Resources!B:D,3,FALSE)=0,"",VLOOKUP(D59,Resources!B:D,3,FALSE))</f>
        <v/>
      </c>
    </row>
    <row r="60" spans="1:12" x14ac:dyDescent="0.2">
      <c r="A60">
        <v>990</v>
      </c>
      <c r="B60" t="str">
        <f t="shared" si="2"/>
        <v>Association of American Railroads_Republican Main Street Partnership201510000</v>
      </c>
      <c r="C60" t="s">
        <v>10</v>
      </c>
      <c r="D60" t="s">
        <v>33</v>
      </c>
      <c r="E60" t="s">
        <v>33</v>
      </c>
      <c r="F60" t="s">
        <v>34</v>
      </c>
      <c r="G60" s="3">
        <v>10000</v>
      </c>
      <c r="H60">
        <v>2015</v>
      </c>
      <c r="I60" t="s">
        <v>11</v>
      </c>
      <c r="J60">
        <v>10</v>
      </c>
      <c r="L60" t="str">
        <f>IF(VLOOKUP(D60,Resources!B:D,3,FALSE)=0,"",VLOOKUP(D60,Resources!B:D,3,FALSE))</f>
        <v/>
      </c>
    </row>
    <row r="61" spans="1:12" x14ac:dyDescent="0.2">
      <c r="A61">
        <v>990</v>
      </c>
      <c r="B61" t="str">
        <f t="shared" si="2"/>
        <v>Association of American Railroads_Metropolitan Planning Council201520000</v>
      </c>
      <c r="C61" t="s">
        <v>10</v>
      </c>
      <c r="D61" t="s">
        <v>35</v>
      </c>
      <c r="E61" t="s">
        <v>35</v>
      </c>
      <c r="F61" t="s">
        <v>36</v>
      </c>
      <c r="G61" s="3">
        <v>20000</v>
      </c>
      <c r="H61">
        <v>2015</v>
      </c>
      <c r="I61" t="s">
        <v>11</v>
      </c>
      <c r="J61">
        <v>11</v>
      </c>
      <c r="L61" t="str">
        <f>IF(VLOOKUP(D61,Resources!B:D,3,FALSE)=0,"",VLOOKUP(D61,Resources!B:D,3,FALSE))</f>
        <v>N</v>
      </c>
    </row>
    <row r="62" spans="1:12" x14ac:dyDescent="0.2">
      <c r="A62">
        <v>990</v>
      </c>
      <c r="B62" t="str">
        <f t="shared" si="2"/>
        <v>Association of American Railroads_National Association of Manufacturers20155500</v>
      </c>
      <c r="C62" t="s">
        <v>10</v>
      </c>
      <c r="D62" t="s">
        <v>52</v>
      </c>
      <c r="E62" t="s">
        <v>52</v>
      </c>
      <c r="F62" t="s">
        <v>53</v>
      </c>
      <c r="G62" s="3">
        <v>5500</v>
      </c>
      <c r="H62">
        <v>2015</v>
      </c>
      <c r="I62" t="s">
        <v>11</v>
      </c>
      <c r="J62">
        <v>12</v>
      </c>
      <c r="L62" t="str">
        <f>IF(VLOOKUP(D62,Resources!B:D,3,FALSE)=0,"",VLOOKUP(D62,Resources!B:D,3,FALSE))</f>
        <v/>
      </c>
    </row>
    <row r="63" spans="1:12" x14ac:dyDescent="0.2">
      <c r="A63">
        <v>990</v>
      </c>
      <c r="B63" t="str">
        <f t="shared" si="2"/>
        <v>Association of American Railroads_NCSL Foundation for State Legislatures20157500</v>
      </c>
      <c r="C63" t="s">
        <v>10</v>
      </c>
      <c r="D63" t="s">
        <v>37</v>
      </c>
      <c r="E63" t="s">
        <v>37</v>
      </c>
      <c r="F63" t="s">
        <v>9</v>
      </c>
      <c r="G63" s="3">
        <v>7500</v>
      </c>
      <c r="H63">
        <v>2015</v>
      </c>
      <c r="I63" t="s">
        <v>11</v>
      </c>
      <c r="J63">
        <v>13</v>
      </c>
      <c r="L63" t="str">
        <f>IF(VLOOKUP(D63,Resources!B:D,3,FALSE)=0,"",VLOOKUP(D63,Resources!B:D,3,FALSE))</f>
        <v/>
      </c>
    </row>
    <row r="64" spans="1:12" x14ac:dyDescent="0.2">
      <c r="A64">
        <v>990</v>
      </c>
      <c r="B64" t="str">
        <f t="shared" si="2"/>
        <v>Association of American Railroads_National Troopers Coalition and Charitable Foundation201510000</v>
      </c>
      <c r="C64" t="s">
        <v>10</v>
      </c>
      <c r="D64" t="s">
        <v>54</v>
      </c>
      <c r="E64" t="s">
        <v>54</v>
      </c>
      <c r="F64" t="s">
        <v>55</v>
      </c>
      <c r="G64" s="3">
        <v>10000</v>
      </c>
      <c r="H64">
        <v>2015</v>
      </c>
      <c r="I64" t="s">
        <v>11</v>
      </c>
      <c r="J64">
        <v>14</v>
      </c>
      <c r="L64" t="str">
        <f>IF(VLOOKUP(D64,Resources!B:D,3,FALSE)=0,"",VLOOKUP(D64,Resources!B:D,3,FALSE))</f>
        <v/>
      </c>
    </row>
    <row r="65" spans="1:12" x14ac:dyDescent="0.2">
      <c r="A65">
        <v>990</v>
      </c>
      <c r="B65" t="str">
        <f t="shared" si="2"/>
        <v>Association of American Railroads_Railroad Research Foundation2015166000</v>
      </c>
      <c r="C65" t="s">
        <v>10</v>
      </c>
      <c r="D65" t="s">
        <v>38</v>
      </c>
      <c r="E65" t="s">
        <v>38</v>
      </c>
      <c r="F65" t="s">
        <v>39</v>
      </c>
      <c r="G65" s="3">
        <v>166000</v>
      </c>
      <c r="H65">
        <v>2015</v>
      </c>
      <c r="I65" t="s">
        <v>11</v>
      </c>
      <c r="J65">
        <v>15</v>
      </c>
      <c r="L65" t="str">
        <f>IF(VLOOKUP(D65,Resources!B:D,3,FALSE)=0,"",VLOOKUP(D65,Resources!B:D,3,FALSE))</f>
        <v/>
      </c>
    </row>
    <row r="66" spans="1:12" x14ac:dyDescent="0.2">
      <c r="A66">
        <v>990</v>
      </c>
      <c r="B66" t="str">
        <f t="shared" si="2"/>
        <v>Association of American Railroads_Surface Transportation Policy Project201575000</v>
      </c>
      <c r="C66" t="s">
        <v>10</v>
      </c>
      <c r="D66" t="s">
        <v>40</v>
      </c>
      <c r="E66" t="s">
        <v>40</v>
      </c>
      <c r="F66" t="s">
        <v>14</v>
      </c>
      <c r="G66" s="3">
        <v>75000</v>
      </c>
      <c r="H66">
        <v>2015</v>
      </c>
      <c r="I66" t="s">
        <v>11</v>
      </c>
      <c r="J66">
        <v>16</v>
      </c>
      <c r="L66" t="str">
        <f>IF(VLOOKUP(D66,Resources!B:D,3,FALSE)=0,"",VLOOKUP(D66,Resources!B:D,3,FALSE))</f>
        <v/>
      </c>
    </row>
    <row r="67" spans="1:12" x14ac:dyDescent="0.2">
      <c r="A67">
        <v>990</v>
      </c>
      <c r="B67" t="str">
        <f t="shared" si="2"/>
        <v>Association of American Railroads_Transportation Research Board, NAS201532500</v>
      </c>
      <c r="C67" t="s">
        <v>10</v>
      </c>
      <c r="D67" t="s">
        <v>114</v>
      </c>
      <c r="E67" t="s">
        <v>41</v>
      </c>
      <c r="F67" t="s">
        <v>42</v>
      </c>
      <c r="G67" s="3">
        <v>32500</v>
      </c>
      <c r="H67">
        <v>2015</v>
      </c>
      <c r="I67" t="s">
        <v>11</v>
      </c>
      <c r="J67">
        <v>17</v>
      </c>
      <c r="L67" t="str">
        <f>IF(VLOOKUP(D67,Resources!B:D,3,FALSE)=0,"",VLOOKUP(D67,Resources!B:D,3,FALSE))</f>
        <v/>
      </c>
    </row>
    <row r="68" spans="1:12" x14ac:dyDescent="0.2">
      <c r="A68">
        <v>990</v>
      </c>
      <c r="B68" t="str">
        <f t="shared" si="2"/>
        <v>Association of American Railroads_University of Illinois201527500</v>
      </c>
      <c r="C68" t="s">
        <v>10</v>
      </c>
      <c r="D68" t="s">
        <v>15</v>
      </c>
      <c r="E68" t="s">
        <v>15</v>
      </c>
      <c r="F68" t="s">
        <v>16</v>
      </c>
      <c r="G68" s="3">
        <v>27500</v>
      </c>
      <c r="H68">
        <v>2015</v>
      </c>
      <c r="I68" t="s">
        <v>11</v>
      </c>
      <c r="J68">
        <v>18</v>
      </c>
      <c r="L68" t="str">
        <f>IF(VLOOKUP(D68,Resources!B:D,3,FALSE)=0,"",VLOOKUP(D68,Resources!B:D,3,FALSE))</f>
        <v/>
      </c>
    </row>
    <row r="69" spans="1:12" x14ac:dyDescent="0.2">
      <c r="A69">
        <v>990</v>
      </c>
      <c r="B69" t="str">
        <f t="shared" ref="B69:B100" si="3">C69&amp;"_"&amp;D69&amp;H69&amp;G69</f>
        <v>Association of American Railroads_University of Illinois2015140000</v>
      </c>
      <c r="C69" t="s">
        <v>10</v>
      </c>
      <c r="D69" t="s">
        <v>15</v>
      </c>
      <c r="E69" t="s">
        <v>56</v>
      </c>
      <c r="F69" t="s">
        <v>16</v>
      </c>
      <c r="G69" s="3">
        <v>140000</v>
      </c>
      <c r="H69">
        <v>2015</v>
      </c>
      <c r="I69" t="s">
        <v>11</v>
      </c>
      <c r="J69">
        <v>19</v>
      </c>
      <c r="L69" t="str">
        <f>IF(VLOOKUP(D69,Resources!B:D,3,FALSE)=0,"",VLOOKUP(D69,Resources!B:D,3,FALSE))</f>
        <v/>
      </c>
    </row>
    <row r="70" spans="1:12" x14ac:dyDescent="0.2">
      <c r="A70">
        <v>990</v>
      </c>
      <c r="B70" t="str">
        <f t="shared" si="3"/>
        <v>Association of American Railroads_ASLRRA201410000</v>
      </c>
      <c r="C70" t="s">
        <v>10</v>
      </c>
      <c r="D70" t="s">
        <v>43</v>
      </c>
      <c r="E70" t="s">
        <v>43</v>
      </c>
      <c r="F70" t="s">
        <v>44</v>
      </c>
      <c r="G70" s="3">
        <v>10000</v>
      </c>
      <c r="H70">
        <v>2014</v>
      </c>
      <c r="I70" t="s">
        <v>11</v>
      </c>
      <c r="J70">
        <v>1</v>
      </c>
      <c r="L70" t="str">
        <f>IF(VLOOKUP(D70,Resources!B:D,3,FALSE)=0,"",VLOOKUP(D70,Resources!B:D,3,FALSE))</f>
        <v/>
      </c>
    </row>
    <row r="71" spans="1:12" x14ac:dyDescent="0.2">
      <c r="A71">
        <v>990</v>
      </c>
      <c r="B71" t="str">
        <f t="shared" si="3"/>
        <v>Association of American Railroads_Alzheimer's Association201410000</v>
      </c>
      <c r="C71" t="s">
        <v>10</v>
      </c>
      <c r="D71" t="s">
        <v>72</v>
      </c>
      <c r="E71" t="s">
        <v>72</v>
      </c>
      <c r="F71" t="s">
        <v>73</v>
      </c>
      <c r="G71" s="3">
        <v>10000</v>
      </c>
      <c r="H71">
        <v>2014</v>
      </c>
      <c r="I71" t="s">
        <v>11</v>
      </c>
      <c r="J71">
        <v>2</v>
      </c>
      <c r="L71" t="str">
        <f>IF(VLOOKUP(D71,Resources!B:D,3,FALSE)=0,"",VLOOKUP(D71,Resources!B:D,3,FALSE))</f>
        <v>N</v>
      </c>
    </row>
    <row r="72" spans="1:12" x14ac:dyDescent="0.2">
      <c r="A72">
        <v>990</v>
      </c>
      <c r="B72" t="str">
        <f t="shared" si="3"/>
        <v>Association of American Railroads_American Action Network2014100000</v>
      </c>
      <c r="C72" t="s">
        <v>10</v>
      </c>
      <c r="D72" t="s">
        <v>19</v>
      </c>
      <c r="E72" t="s">
        <v>19</v>
      </c>
      <c r="F72" t="s">
        <v>20</v>
      </c>
      <c r="G72" s="3">
        <v>100000</v>
      </c>
      <c r="H72">
        <v>2014</v>
      </c>
      <c r="I72" t="s">
        <v>11</v>
      </c>
      <c r="J72">
        <v>3</v>
      </c>
      <c r="L72" t="str">
        <f>IF(VLOOKUP(D72,Resources!B:D,3,FALSE)=0,"",VLOOKUP(D72,Resources!B:D,3,FALSE))</f>
        <v/>
      </c>
    </row>
    <row r="73" spans="1:12" x14ac:dyDescent="0.2">
      <c r="A73">
        <v>990</v>
      </c>
      <c r="B73" t="str">
        <f t="shared" si="3"/>
        <v>Association of American Railroads_American Forest &amp; Paper Association20147500</v>
      </c>
      <c r="C73" t="s">
        <v>10</v>
      </c>
      <c r="D73" t="s">
        <v>59</v>
      </c>
      <c r="E73" t="s">
        <v>59</v>
      </c>
      <c r="F73" t="s">
        <v>60</v>
      </c>
      <c r="G73" s="3">
        <v>7500</v>
      </c>
      <c r="H73">
        <v>2014</v>
      </c>
      <c r="I73" t="s">
        <v>11</v>
      </c>
      <c r="J73">
        <v>4</v>
      </c>
      <c r="L73" t="str">
        <f>IF(VLOOKUP(D73,Resources!B:D,3,FALSE)=0,"",VLOOKUP(D73,Resources!B:D,3,FALSE))</f>
        <v/>
      </c>
    </row>
    <row r="74" spans="1:12" x14ac:dyDescent="0.2">
      <c r="A74">
        <v>990</v>
      </c>
      <c r="B74" t="str">
        <f t="shared" si="3"/>
        <v>Association of American Railroads_Because of Elizabeth20148104</v>
      </c>
      <c r="C74" t="s">
        <v>10</v>
      </c>
      <c r="D74" t="s">
        <v>17</v>
      </c>
      <c r="E74" t="s">
        <v>17</v>
      </c>
      <c r="F74" t="s">
        <v>18</v>
      </c>
      <c r="G74" s="3">
        <v>8104</v>
      </c>
      <c r="H74">
        <v>2014</v>
      </c>
      <c r="I74" t="s">
        <v>11</v>
      </c>
      <c r="J74">
        <v>5</v>
      </c>
      <c r="L74" t="str">
        <f>IF(VLOOKUP(D74,Resources!B:D,3,FALSE)=0,"",VLOOKUP(D74,Resources!B:D,3,FALSE))</f>
        <v>N</v>
      </c>
    </row>
    <row r="75" spans="1:12" x14ac:dyDescent="0.2">
      <c r="A75">
        <v>990</v>
      </c>
      <c r="B75" t="str">
        <f t="shared" si="3"/>
        <v>Association of American Railroads_Coalition Against Bigger Trucks20141300000</v>
      </c>
      <c r="C75" t="s">
        <v>10</v>
      </c>
      <c r="D75" t="s">
        <v>29</v>
      </c>
      <c r="E75" t="s">
        <v>29</v>
      </c>
      <c r="F75" t="s">
        <v>30</v>
      </c>
      <c r="G75" s="3">
        <v>1300000</v>
      </c>
      <c r="H75">
        <v>2014</v>
      </c>
      <c r="I75" t="s">
        <v>11</v>
      </c>
      <c r="J75">
        <v>6</v>
      </c>
      <c r="L75" t="str">
        <f>IF(VLOOKUP(D75,Resources!B:D,3,FALSE)=0,"",VLOOKUP(D75,Resources!B:D,3,FALSE))</f>
        <v/>
      </c>
    </row>
    <row r="76" spans="1:12" x14ac:dyDescent="0.2">
      <c r="A76">
        <v>990</v>
      </c>
      <c r="B76" t="str">
        <f t="shared" si="3"/>
        <v>Association of American Railroads_Congressional Hispanic Caucus Institute20147500</v>
      </c>
      <c r="C76" t="s">
        <v>10</v>
      </c>
      <c r="D76" t="s">
        <v>25</v>
      </c>
      <c r="E76" t="s">
        <v>25</v>
      </c>
      <c r="F76" t="s">
        <v>26</v>
      </c>
      <c r="G76" s="3">
        <v>7500</v>
      </c>
      <c r="H76">
        <v>2014</v>
      </c>
      <c r="I76" t="s">
        <v>11</v>
      </c>
      <c r="J76">
        <v>7</v>
      </c>
      <c r="L76" t="str">
        <f>IF(VLOOKUP(D76,Resources!B:D,3,FALSE)=0,"",VLOOKUP(D76,Resources!B:D,3,FALSE))</f>
        <v/>
      </c>
    </row>
    <row r="77" spans="1:12" x14ac:dyDescent="0.2">
      <c r="A77">
        <v>990</v>
      </c>
      <c r="B77" t="str">
        <f t="shared" si="3"/>
        <v>Association of American Railroads_Congressional Institute201425000</v>
      </c>
      <c r="C77" t="s">
        <v>10</v>
      </c>
      <c r="D77" t="s">
        <v>27</v>
      </c>
      <c r="E77" t="s">
        <v>27</v>
      </c>
      <c r="F77" t="s">
        <v>28</v>
      </c>
      <c r="G77" s="3">
        <v>25000</v>
      </c>
      <c r="H77">
        <v>2014</v>
      </c>
      <c r="I77" t="s">
        <v>11</v>
      </c>
      <c r="J77">
        <v>8</v>
      </c>
      <c r="L77" t="str">
        <f>IF(VLOOKUP(D77,Resources!B:D,3,FALSE)=0,"",VLOOKUP(D77,Resources!B:D,3,FALSE))</f>
        <v/>
      </c>
    </row>
    <row r="78" spans="1:12" x14ac:dyDescent="0.2">
      <c r="A78">
        <v>990</v>
      </c>
      <c r="B78" t="str">
        <f t="shared" si="3"/>
        <v>Association of American Railroads_Congressional Black Caucus Institute201423500</v>
      </c>
      <c r="C78" t="s">
        <v>10</v>
      </c>
      <c r="D78" t="s">
        <v>61</v>
      </c>
      <c r="E78" t="s">
        <v>50</v>
      </c>
      <c r="F78" t="s">
        <v>47</v>
      </c>
      <c r="G78" s="3">
        <v>23500</v>
      </c>
      <c r="H78">
        <v>2014</v>
      </c>
      <c r="I78" t="s">
        <v>11</v>
      </c>
      <c r="J78">
        <v>9</v>
      </c>
      <c r="L78" t="str">
        <f>IF(VLOOKUP(D78,Resources!B:D,3,FALSE)=0,"",VLOOKUP(D78,Resources!B:D,3,FALSE))</f>
        <v/>
      </c>
    </row>
    <row r="79" spans="1:12" x14ac:dyDescent="0.2">
      <c r="A79">
        <v>990</v>
      </c>
      <c r="B79" t="str">
        <f t="shared" si="3"/>
        <v>Association of American Railroads_GoRail2014375000</v>
      </c>
      <c r="C79" t="s">
        <v>10</v>
      </c>
      <c r="D79" t="s">
        <v>31</v>
      </c>
      <c r="E79" t="s">
        <v>31</v>
      </c>
      <c r="F79" t="s">
        <v>32</v>
      </c>
      <c r="G79" s="3">
        <v>375000</v>
      </c>
      <c r="H79">
        <v>2014</v>
      </c>
      <c r="I79" t="s">
        <v>11</v>
      </c>
      <c r="J79">
        <v>10</v>
      </c>
      <c r="L79" t="str">
        <f>IF(VLOOKUP(D79,Resources!B:D,3,FALSE)=0,"",VLOOKUP(D79,Resources!B:D,3,FALSE))</f>
        <v/>
      </c>
    </row>
    <row r="80" spans="1:12" x14ac:dyDescent="0.2">
      <c r="A80">
        <v>990</v>
      </c>
      <c r="B80" t="str">
        <f t="shared" si="3"/>
        <v>Association of American Railroads_March of Dimes20147500</v>
      </c>
      <c r="C80" t="s">
        <v>10</v>
      </c>
      <c r="D80" t="s">
        <v>48</v>
      </c>
      <c r="E80" t="s">
        <v>48</v>
      </c>
      <c r="F80" t="s">
        <v>49</v>
      </c>
      <c r="G80" s="3">
        <v>7500</v>
      </c>
      <c r="H80">
        <v>2014</v>
      </c>
      <c r="I80" t="s">
        <v>11</v>
      </c>
      <c r="J80">
        <v>11</v>
      </c>
      <c r="L80" t="str">
        <f>IF(VLOOKUP(D80,Resources!B:D,3,FALSE)=0,"",VLOOKUP(D80,Resources!B:D,3,FALSE))</f>
        <v/>
      </c>
    </row>
    <row r="81" spans="1:12" x14ac:dyDescent="0.2">
      <c r="A81">
        <v>990</v>
      </c>
      <c r="B81" t="str">
        <f t="shared" si="3"/>
        <v>Association of American Railroads_Metropolitan Planning Council201420000</v>
      </c>
      <c r="C81" t="s">
        <v>10</v>
      </c>
      <c r="D81" t="s">
        <v>35</v>
      </c>
      <c r="E81" t="s">
        <v>35</v>
      </c>
      <c r="F81" t="s">
        <v>36</v>
      </c>
      <c r="G81" s="3">
        <v>20000</v>
      </c>
      <c r="H81">
        <v>2014</v>
      </c>
      <c r="I81" t="s">
        <v>11</v>
      </c>
      <c r="J81">
        <v>12</v>
      </c>
      <c r="L81" t="str">
        <f>IF(VLOOKUP(D81,Resources!B:D,3,FALSE)=0,"",VLOOKUP(D81,Resources!B:D,3,FALSE))</f>
        <v>N</v>
      </c>
    </row>
    <row r="82" spans="1:12" x14ac:dyDescent="0.2">
      <c r="A82">
        <v>990</v>
      </c>
      <c r="B82" t="str">
        <f t="shared" si="3"/>
        <v>Association of American Railroads_NCSL Foundation for State Legislatures201415000</v>
      </c>
      <c r="C82" t="s">
        <v>10</v>
      </c>
      <c r="D82" t="s">
        <v>37</v>
      </c>
      <c r="E82" t="s">
        <v>37</v>
      </c>
      <c r="F82" t="s">
        <v>9</v>
      </c>
      <c r="G82" s="3">
        <v>15000</v>
      </c>
      <c r="H82">
        <v>2014</v>
      </c>
      <c r="I82" t="s">
        <v>11</v>
      </c>
      <c r="J82">
        <v>13</v>
      </c>
      <c r="L82" t="str">
        <f>IF(VLOOKUP(D82,Resources!B:D,3,FALSE)=0,"",VLOOKUP(D82,Resources!B:D,3,FALSE))</f>
        <v/>
      </c>
    </row>
    <row r="83" spans="1:12" x14ac:dyDescent="0.2">
      <c r="A83">
        <v>990</v>
      </c>
      <c r="B83" t="str">
        <f t="shared" si="3"/>
        <v>Association of American Railroads_Railroad Research Foundation2014125000</v>
      </c>
      <c r="C83" t="s">
        <v>10</v>
      </c>
      <c r="D83" t="s">
        <v>38</v>
      </c>
      <c r="E83" t="s">
        <v>38</v>
      </c>
      <c r="F83" t="s">
        <v>39</v>
      </c>
      <c r="G83" s="3">
        <v>125000</v>
      </c>
      <c r="H83">
        <v>2014</v>
      </c>
      <c r="I83" t="s">
        <v>11</v>
      </c>
      <c r="J83">
        <v>14</v>
      </c>
      <c r="L83" t="str">
        <f>IF(VLOOKUP(D83,Resources!B:D,3,FALSE)=0,"",VLOOKUP(D83,Resources!B:D,3,FALSE))</f>
        <v/>
      </c>
    </row>
    <row r="84" spans="1:12" x14ac:dyDescent="0.2">
      <c r="A84">
        <v>990</v>
      </c>
      <c r="B84" t="str">
        <f t="shared" si="3"/>
        <v>Association of American Railroads_Republican Main Street Partnership201410000</v>
      </c>
      <c r="C84" t="s">
        <v>10</v>
      </c>
      <c r="D84" t="s">
        <v>33</v>
      </c>
      <c r="E84" t="s">
        <v>33</v>
      </c>
      <c r="F84" t="s">
        <v>34</v>
      </c>
      <c r="G84" s="3">
        <v>10000</v>
      </c>
      <c r="H84">
        <v>2014</v>
      </c>
      <c r="I84" t="s">
        <v>11</v>
      </c>
      <c r="J84">
        <v>15</v>
      </c>
      <c r="L84" t="str">
        <f>IF(VLOOKUP(D84,Resources!B:D,3,FALSE)=0,"",VLOOKUP(D84,Resources!B:D,3,FALSE))</f>
        <v/>
      </c>
    </row>
    <row r="85" spans="1:12" x14ac:dyDescent="0.2">
      <c r="A85">
        <v>990</v>
      </c>
      <c r="B85" t="str">
        <f t="shared" si="3"/>
        <v>Association of American Railroads_So Other Might Eat20148157</v>
      </c>
      <c r="C85" t="s">
        <v>10</v>
      </c>
      <c r="D85" t="s">
        <v>75</v>
      </c>
      <c r="E85" t="s">
        <v>75</v>
      </c>
      <c r="F85" t="s">
        <v>74</v>
      </c>
      <c r="G85" s="3">
        <v>8157</v>
      </c>
      <c r="H85">
        <v>2014</v>
      </c>
      <c r="I85" t="s">
        <v>11</v>
      </c>
      <c r="J85">
        <v>16</v>
      </c>
      <c r="L85" t="str">
        <f>IF(VLOOKUP(D85,Resources!B:D,3,FALSE)=0,"",VLOOKUP(D85,Resources!B:D,3,FALSE))</f>
        <v>N</v>
      </c>
    </row>
    <row r="86" spans="1:12" x14ac:dyDescent="0.2">
      <c r="A86">
        <v>990</v>
      </c>
      <c r="B86" t="str">
        <f t="shared" si="3"/>
        <v>Association of American Railroads_Surface Transportation Policy Project201475000</v>
      </c>
      <c r="C86" t="s">
        <v>10</v>
      </c>
      <c r="D86" t="s">
        <v>40</v>
      </c>
      <c r="E86" t="s">
        <v>40</v>
      </c>
      <c r="F86" t="s">
        <v>14</v>
      </c>
      <c r="G86" s="3">
        <v>75000</v>
      </c>
      <c r="H86">
        <v>2014</v>
      </c>
      <c r="I86" t="s">
        <v>11</v>
      </c>
      <c r="J86">
        <v>17</v>
      </c>
      <c r="L86" t="str">
        <f>IF(VLOOKUP(D86,Resources!B:D,3,FALSE)=0,"",VLOOKUP(D86,Resources!B:D,3,FALSE))</f>
        <v/>
      </c>
    </row>
    <row r="87" spans="1:12" x14ac:dyDescent="0.2">
      <c r="A87">
        <v>990</v>
      </c>
      <c r="B87" t="str">
        <f t="shared" si="3"/>
        <v>Association of American Railroads_Transportation Research Board, NAS201432500</v>
      </c>
      <c r="C87" t="s">
        <v>10</v>
      </c>
      <c r="D87" t="s">
        <v>114</v>
      </c>
      <c r="E87" t="s">
        <v>41</v>
      </c>
      <c r="F87" t="s">
        <v>42</v>
      </c>
      <c r="G87" s="3">
        <v>32500</v>
      </c>
      <c r="H87">
        <v>2014</v>
      </c>
      <c r="I87" t="s">
        <v>11</v>
      </c>
      <c r="J87">
        <v>18</v>
      </c>
      <c r="L87" t="str">
        <f>IF(VLOOKUP(D87,Resources!B:D,3,FALSE)=0,"",VLOOKUP(D87,Resources!B:D,3,FALSE))</f>
        <v/>
      </c>
    </row>
    <row r="88" spans="1:12" x14ac:dyDescent="0.2">
      <c r="A88">
        <v>990</v>
      </c>
      <c r="B88" t="str">
        <f t="shared" si="3"/>
        <v>Association of American Railroads_University of Illinois2014241000</v>
      </c>
      <c r="C88" t="s">
        <v>10</v>
      </c>
      <c r="D88" t="s">
        <v>15</v>
      </c>
      <c r="E88" t="s">
        <v>15</v>
      </c>
      <c r="F88" t="s">
        <v>16</v>
      </c>
      <c r="G88" s="3">
        <v>241000</v>
      </c>
      <c r="H88">
        <v>2014</v>
      </c>
      <c r="I88" t="s">
        <v>11</v>
      </c>
      <c r="J88">
        <v>19</v>
      </c>
      <c r="L88" t="str">
        <f>IF(VLOOKUP(D88,Resources!B:D,3,FALSE)=0,"",VLOOKUP(D88,Resources!B:D,3,FALSE))</f>
        <v/>
      </c>
    </row>
    <row r="89" spans="1:12" x14ac:dyDescent="0.2">
      <c r="A89">
        <v>990</v>
      </c>
      <c r="B89" t="str">
        <f t="shared" si="3"/>
        <v>Association of American Railroads_US Chamber of Commerce20141000000</v>
      </c>
      <c r="C89" t="s">
        <v>10</v>
      </c>
      <c r="D89" t="s">
        <v>76</v>
      </c>
      <c r="E89" t="s">
        <v>76</v>
      </c>
      <c r="F89" t="s">
        <v>77</v>
      </c>
      <c r="G89" s="3">
        <v>1000000</v>
      </c>
      <c r="H89">
        <v>2014</v>
      </c>
      <c r="I89" t="s">
        <v>11</v>
      </c>
      <c r="J89">
        <v>20</v>
      </c>
      <c r="L89" t="str">
        <f>IF(VLOOKUP(D89,Resources!B:D,3,FALSE)=0,"",VLOOKUP(D89,Resources!B:D,3,FALSE))</f>
        <v/>
      </c>
    </row>
    <row r="90" spans="1:12" x14ac:dyDescent="0.2">
      <c r="A90">
        <v>990</v>
      </c>
      <c r="B90" t="str">
        <f t="shared" si="3"/>
        <v>Association of American Railroads_Americans for Tax Reform201315000</v>
      </c>
      <c r="C90" t="s">
        <v>10</v>
      </c>
      <c r="D90" t="s">
        <v>57</v>
      </c>
      <c r="E90" t="s">
        <v>57</v>
      </c>
      <c r="F90" t="s">
        <v>58</v>
      </c>
      <c r="G90" s="3">
        <v>15000</v>
      </c>
      <c r="H90">
        <v>2013</v>
      </c>
      <c r="I90" t="s">
        <v>11</v>
      </c>
      <c r="J90">
        <v>1</v>
      </c>
      <c r="L90" t="str">
        <f>IF(VLOOKUP(D90,Resources!B:D,3,FALSE)=0,"",VLOOKUP(D90,Resources!B:D,3,FALSE))</f>
        <v/>
      </c>
    </row>
    <row r="91" spans="1:12" x14ac:dyDescent="0.2">
      <c r="A91">
        <v>990</v>
      </c>
      <c r="B91" t="str">
        <f t="shared" si="3"/>
        <v>Association of American Railroads_ASLRRA201310000</v>
      </c>
      <c r="C91" t="s">
        <v>10</v>
      </c>
      <c r="D91" t="s">
        <v>43</v>
      </c>
      <c r="E91" t="s">
        <v>43</v>
      </c>
      <c r="F91" t="s">
        <v>44</v>
      </c>
      <c r="G91" s="3">
        <v>10000</v>
      </c>
      <c r="H91">
        <v>2013</v>
      </c>
      <c r="I91" t="s">
        <v>11</v>
      </c>
      <c r="J91">
        <v>2</v>
      </c>
      <c r="K91" t="s">
        <v>71</v>
      </c>
      <c r="L91" t="str">
        <f>IF(VLOOKUP(D91,Resources!B:D,3,FALSE)=0,"",VLOOKUP(D91,Resources!B:D,3,FALSE))</f>
        <v/>
      </c>
    </row>
    <row r="92" spans="1:12" x14ac:dyDescent="0.2">
      <c r="A92">
        <v>990</v>
      </c>
      <c r="B92" t="str">
        <f t="shared" si="3"/>
        <v>Association of American Railroads_Business Industry Political Action Committee (BIPAC)20137083</v>
      </c>
      <c r="C92" t="s">
        <v>10</v>
      </c>
      <c r="D92" t="s">
        <v>78</v>
      </c>
      <c r="E92" t="s">
        <v>78</v>
      </c>
      <c r="F92" t="s">
        <v>79</v>
      </c>
      <c r="G92" s="3">
        <v>7083</v>
      </c>
      <c r="H92">
        <v>2013</v>
      </c>
      <c r="I92" t="s">
        <v>11</v>
      </c>
      <c r="J92">
        <v>3</v>
      </c>
      <c r="L92" t="str">
        <f>IF(VLOOKUP(D92,Resources!B:D,3,FALSE)=0,"",VLOOKUP(D92,Resources!B:D,3,FALSE))</f>
        <v/>
      </c>
    </row>
    <row r="93" spans="1:12" x14ac:dyDescent="0.2">
      <c r="A93">
        <v>990</v>
      </c>
      <c r="B93" t="str">
        <f t="shared" si="3"/>
        <v>Association of American Railroads_Congressional Black Caucus Institute201323500</v>
      </c>
      <c r="C93" t="s">
        <v>10</v>
      </c>
      <c r="D93" t="s">
        <v>61</v>
      </c>
      <c r="E93" t="s">
        <v>50</v>
      </c>
      <c r="F93" t="s">
        <v>47</v>
      </c>
      <c r="G93" s="3">
        <v>23500</v>
      </c>
      <c r="H93">
        <v>2013</v>
      </c>
      <c r="I93" t="s">
        <v>11</v>
      </c>
      <c r="J93">
        <v>4</v>
      </c>
      <c r="L93" t="str">
        <f>IF(VLOOKUP(D93,Resources!B:D,3,FALSE)=0,"",VLOOKUP(D93,Resources!B:D,3,FALSE))</f>
        <v/>
      </c>
    </row>
    <row r="94" spans="1:12" x14ac:dyDescent="0.2">
      <c r="A94">
        <v>990</v>
      </c>
      <c r="B94" t="str">
        <f t="shared" si="3"/>
        <v>Association of American Railroads_Congressional Hispanic Caucus Institute20137500</v>
      </c>
      <c r="C94" t="s">
        <v>10</v>
      </c>
      <c r="D94" t="s">
        <v>25</v>
      </c>
      <c r="E94" t="s">
        <v>25</v>
      </c>
      <c r="F94" t="s">
        <v>26</v>
      </c>
      <c r="G94" s="3">
        <v>7500</v>
      </c>
      <c r="H94">
        <v>2013</v>
      </c>
      <c r="I94" t="s">
        <v>11</v>
      </c>
      <c r="J94">
        <v>5</v>
      </c>
      <c r="L94" t="str">
        <f>IF(VLOOKUP(D94,Resources!B:D,3,FALSE)=0,"",VLOOKUP(D94,Resources!B:D,3,FALSE))</f>
        <v/>
      </c>
    </row>
    <row r="95" spans="1:12" x14ac:dyDescent="0.2">
      <c r="A95">
        <v>990</v>
      </c>
      <c r="B95" t="str">
        <f t="shared" si="3"/>
        <v>Association of American Railroads_Congressional Institute201325000</v>
      </c>
      <c r="C95" t="s">
        <v>10</v>
      </c>
      <c r="D95" t="s">
        <v>27</v>
      </c>
      <c r="E95" t="s">
        <v>27</v>
      </c>
      <c r="F95" t="s">
        <v>28</v>
      </c>
      <c r="G95" s="3">
        <v>25000</v>
      </c>
      <c r="H95">
        <v>2013</v>
      </c>
      <c r="I95" t="s">
        <v>11</v>
      </c>
      <c r="J95">
        <v>6</v>
      </c>
      <c r="L95" t="str">
        <f>IF(VLOOKUP(D95,Resources!B:D,3,FALSE)=0,"",VLOOKUP(D95,Resources!B:D,3,FALSE))</f>
        <v/>
      </c>
    </row>
    <row r="96" spans="1:12" x14ac:dyDescent="0.2">
      <c r="A96">
        <v>990</v>
      </c>
      <c r="B96" t="str">
        <f t="shared" si="3"/>
        <v>Association of American Railroads_Coalition Against Bigger Trucks20131232409</v>
      </c>
      <c r="C96" t="s">
        <v>10</v>
      </c>
      <c r="D96" t="s">
        <v>29</v>
      </c>
      <c r="E96" t="s">
        <v>29</v>
      </c>
      <c r="F96" t="s">
        <v>30</v>
      </c>
      <c r="G96" s="3">
        <v>1232409</v>
      </c>
      <c r="H96">
        <v>2013</v>
      </c>
      <c r="I96" t="s">
        <v>11</v>
      </c>
      <c r="J96">
        <v>7</v>
      </c>
      <c r="L96" t="str">
        <f>IF(VLOOKUP(D96,Resources!B:D,3,FALSE)=0,"",VLOOKUP(D96,Resources!B:D,3,FALSE))</f>
        <v/>
      </c>
    </row>
    <row r="97" spans="1:12" x14ac:dyDescent="0.2">
      <c r="A97">
        <v>990</v>
      </c>
      <c r="B97" t="str">
        <f t="shared" si="3"/>
        <v>Association of American Railroads_GoRail2013333091</v>
      </c>
      <c r="C97" t="s">
        <v>10</v>
      </c>
      <c r="D97" t="s">
        <v>31</v>
      </c>
      <c r="E97" t="s">
        <v>31</v>
      </c>
      <c r="F97" t="s">
        <v>32</v>
      </c>
      <c r="G97" s="3">
        <v>333091</v>
      </c>
      <c r="H97">
        <v>2013</v>
      </c>
      <c r="I97" t="s">
        <v>11</v>
      </c>
      <c r="J97">
        <v>8</v>
      </c>
      <c r="L97" t="str">
        <f>IF(VLOOKUP(D97,Resources!B:D,3,FALSE)=0,"",VLOOKUP(D97,Resources!B:D,3,FALSE))</f>
        <v/>
      </c>
    </row>
    <row r="98" spans="1:12" x14ac:dyDescent="0.2">
      <c r="A98">
        <v>990</v>
      </c>
      <c r="B98" t="str">
        <f t="shared" si="3"/>
        <v>Association of American Railroads_Horatio Alger Association201320000</v>
      </c>
      <c r="C98" t="s">
        <v>10</v>
      </c>
      <c r="D98" t="s">
        <v>80</v>
      </c>
      <c r="E98" t="s">
        <v>80</v>
      </c>
      <c r="F98" t="s">
        <v>81</v>
      </c>
      <c r="G98" s="3">
        <v>20000</v>
      </c>
      <c r="H98">
        <v>2013</v>
      </c>
      <c r="I98" t="s">
        <v>11</v>
      </c>
      <c r="J98">
        <v>9</v>
      </c>
      <c r="L98" t="str">
        <f>IF(VLOOKUP(D98,Resources!B:D,3,FALSE)=0,"",VLOOKUP(D98,Resources!B:D,3,FALSE))</f>
        <v/>
      </c>
    </row>
    <row r="99" spans="1:12" x14ac:dyDescent="0.2">
      <c r="A99">
        <v>990</v>
      </c>
      <c r="B99" t="str">
        <f t="shared" si="3"/>
        <v>Association of American Railroads_March of Dimes20137500</v>
      </c>
      <c r="C99" t="s">
        <v>10</v>
      </c>
      <c r="D99" t="s">
        <v>48</v>
      </c>
      <c r="E99" t="s">
        <v>48</v>
      </c>
      <c r="F99" t="s">
        <v>49</v>
      </c>
      <c r="G99" s="3">
        <v>7500</v>
      </c>
      <c r="H99">
        <v>2013</v>
      </c>
      <c r="I99" t="s">
        <v>11</v>
      </c>
      <c r="J99">
        <v>10</v>
      </c>
      <c r="L99" t="str">
        <f>IF(VLOOKUP(D99,Resources!B:D,3,FALSE)=0,"",VLOOKUP(D99,Resources!B:D,3,FALSE))</f>
        <v/>
      </c>
    </row>
    <row r="100" spans="1:12" x14ac:dyDescent="0.2">
      <c r="A100">
        <v>990</v>
      </c>
      <c r="B100" t="str">
        <f t="shared" si="3"/>
        <v>Association of American Railroads_Metropolitan Planning Council201320000</v>
      </c>
      <c r="C100" t="s">
        <v>10</v>
      </c>
      <c r="D100" t="s">
        <v>35</v>
      </c>
      <c r="E100" t="s">
        <v>35</v>
      </c>
      <c r="F100" t="s">
        <v>36</v>
      </c>
      <c r="G100" s="3">
        <v>20000</v>
      </c>
      <c r="H100">
        <v>2013</v>
      </c>
      <c r="I100" t="s">
        <v>11</v>
      </c>
      <c r="J100">
        <v>11</v>
      </c>
      <c r="L100" t="str">
        <f>IF(VLOOKUP(D100,Resources!B:D,3,FALSE)=0,"",VLOOKUP(D100,Resources!B:D,3,FALSE))</f>
        <v>N</v>
      </c>
    </row>
    <row r="101" spans="1:12" x14ac:dyDescent="0.2">
      <c r="A101">
        <v>990</v>
      </c>
      <c r="B101" t="str">
        <f t="shared" ref="B101:B132" si="4">C101&amp;"_"&amp;D101&amp;H101&amp;G101</f>
        <v>Association of American Railroads_National Association for Urban Debate Leagues (NAUDL)201310000</v>
      </c>
      <c r="C101" t="s">
        <v>10</v>
      </c>
      <c r="D101" t="s">
        <v>82</v>
      </c>
      <c r="E101" t="s">
        <v>82</v>
      </c>
      <c r="F101" t="s">
        <v>83</v>
      </c>
      <c r="G101" s="3">
        <v>10000</v>
      </c>
      <c r="H101">
        <v>2013</v>
      </c>
      <c r="I101" t="s">
        <v>11</v>
      </c>
      <c r="J101">
        <v>12</v>
      </c>
      <c r="L101" t="str">
        <f>IF(VLOOKUP(D101,Resources!B:D,3,FALSE)=0,"",VLOOKUP(D101,Resources!B:D,3,FALSE))</f>
        <v>N</v>
      </c>
    </row>
    <row r="102" spans="1:12" x14ac:dyDescent="0.2">
      <c r="A102">
        <v>990</v>
      </c>
      <c r="B102" t="str">
        <f t="shared" si="4"/>
        <v>Association of American Railroads_NCSL Foundation for State Legislatures20138500</v>
      </c>
      <c r="C102" t="s">
        <v>10</v>
      </c>
      <c r="D102" t="s">
        <v>37</v>
      </c>
      <c r="E102" t="s">
        <v>37</v>
      </c>
      <c r="F102" t="s">
        <v>9</v>
      </c>
      <c r="G102" s="3">
        <v>8500</v>
      </c>
      <c r="H102">
        <v>2013</v>
      </c>
      <c r="I102" t="s">
        <v>11</v>
      </c>
      <c r="J102">
        <v>13</v>
      </c>
      <c r="L102" t="str">
        <f>IF(VLOOKUP(D102,Resources!B:D,3,FALSE)=0,"",VLOOKUP(D102,Resources!B:D,3,FALSE))</f>
        <v/>
      </c>
    </row>
    <row r="103" spans="1:12" x14ac:dyDescent="0.2">
      <c r="A103">
        <v>990</v>
      </c>
      <c r="B103" t="str">
        <f t="shared" si="4"/>
        <v>Association of American Railroads_Operation Lifesaver20137500</v>
      </c>
      <c r="C103" t="s">
        <v>10</v>
      </c>
      <c r="D103" t="s">
        <v>111</v>
      </c>
      <c r="E103" t="s">
        <v>111</v>
      </c>
      <c r="F103" t="s">
        <v>84</v>
      </c>
      <c r="G103" s="3">
        <v>7500</v>
      </c>
      <c r="H103">
        <v>2013</v>
      </c>
      <c r="I103" t="s">
        <v>11</v>
      </c>
      <c r="J103">
        <v>14</v>
      </c>
      <c r="L103" t="str">
        <f>IF(VLOOKUP(D103,Resources!B:D,3,FALSE)=0,"",VLOOKUP(D103,Resources!B:D,3,FALSE))</f>
        <v/>
      </c>
    </row>
    <row r="104" spans="1:12" x14ac:dyDescent="0.2">
      <c r="A104">
        <v>990</v>
      </c>
      <c r="B104" t="str">
        <f t="shared" si="4"/>
        <v>Association of American Railroads_One Door for Education Foundation20135250</v>
      </c>
      <c r="C104" t="s">
        <v>10</v>
      </c>
      <c r="D104" t="s">
        <v>85</v>
      </c>
      <c r="E104" t="s">
        <v>85</v>
      </c>
      <c r="F104" t="s">
        <v>86</v>
      </c>
      <c r="G104" s="3">
        <v>5250</v>
      </c>
      <c r="H104">
        <v>2013</v>
      </c>
      <c r="I104" t="s">
        <v>11</v>
      </c>
      <c r="J104">
        <v>15</v>
      </c>
      <c r="L104" t="str">
        <f>IF(VLOOKUP(D104,Resources!B:D,3,FALSE)=0,"",VLOOKUP(D104,Resources!B:D,3,FALSE))</f>
        <v/>
      </c>
    </row>
    <row r="105" spans="1:12" x14ac:dyDescent="0.2">
      <c r="A105">
        <v>990</v>
      </c>
      <c r="B105" t="str">
        <f t="shared" si="4"/>
        <v>Association of American Railroads_Railroad Research Foundation201379614</v>
      </c>
      <c r="C105" t="s">
        <v>10</v>
      </c>
      <c r="D105" t="s">
        <v>38</v>
      </c>
      <c r="E105" t="s">
        <v>38</v>
      </c>
      <c r="F105" t="s">
        <v>39</v>
      </c>
      <c r="G105" s="3">
        <v>79614</v>
      </c>
      <c r="H105">
        <v>2013</v>
      </c>
      <c r="I105" t="s">
        <v>11</v>
      </c>
      <c r="J105">
        <v>16</v>
      </c>
      <c r="L105" t="str">
        <f>IF(VLOOKUP(D105,Resources!B:D,3,FALSE)=0,"",VLOOKUP(D105,Resources!B:D,3,FALSE))</f>
        <v/>
      </c>
    </row>
    <row r="106" spans="1:12" x14ac:dyDescent="0.2">
      <c r="A106">
        <v>990</v>
      </c>
      <c r="B106" t="str">
        <f t="shared" si="4"/>
        <v>Association of American Railroads_Republican Main Street Partnership201310000</v>
      </c>
      <c r="C106" t="s">
        <v>10</v>
      </c>
      <c r="D106" t="s">
        <v>33</v>
      </c>
      <c r="E106" t="s">
        <v>33</v>
      </c>
      <c r="F106" t="s">
        <v>34</v>
      </c>
      <c r="G106" s="3">
        <v>10000</v>
      </c>
      <c r="H106">
        <v>2013</v>
      </c>
      <c r="I106" t="s">
        <v>11</v>
      </c>
      <c r="J106">
        <v>17</v>
      </c>
      <c r="L106" t="str">
        <f>IF(VLOOKUP(D106,Resources!B:D,3,FALSE)=0,"",VLOOKUP(D106,Resources!B:D,3,FALSE))</f>
        <v/>
      </c>
    </row>
    <row r="107" spans="1:12" x14ac:dyDescent="0.2">
      <c r="A107">
        <v>990</v>
      </c>
      <c r="B107" t="str">
        <f t="shared" si="4"/>
        <v>Association of American Railroads_Surface Transportation Policy Project201375000</v>
      </c>
      <c r="C107" t="s">
        <v>10</v>
      </c>
      <c r="D107" t="s">
        <v>40</v>
      </c>
      <c r="E107" t="s">
        <v>40</v>
      </c>
      <c r="F107" t="s">
        <v>14</v>
      </c>
      <c r="G107" s="3">
        <v>75000</v>
      </c>
      <c r="H107">
        <v>2013</v>
      </c>
      <c r="I107" t="s">
        <v>11</v>
      </c>
      <c r="J107">
        <v>18</v>
      </c>
      <c r="L107" t="str">
        <f>IF(VLOOKUP(D107,Resources!B:D,3,FALSE)=0,"",VLOOKUP(D107,Resources!B:D,3,FALSE))</f>
        <v/>
      </c>
    </row>
    <row r="108" spans="1:12" x14ac:dyDescent="0.2">
      <c r="A108">
        <v>990</v>
      </c>
      <c r="B108" t="str">
        <f t="shared" si="4"/>
        <v>Association of American Railroads_Transportation Research Board, NAS201332500</v>
      </c>
      <c r="C108" t="s">
        <v>10</v>
      </c>
      <c r="D108" t="s">
        <v>114</v>
      </c>
      <c r="E108" t="s">
        <v>41</v>
      </c>
      <c r="F108" t="s">
        <v>42</v>
      </c>
      <c r="G108" s="3">
        <v>32500</v>
      </c>
      <c r="H108">
        <v>2013</v>
      </c>
      <c r="I108" t="s">
        <v>11</v>
      </c>
      <c r="J108">
        <v>19</v>
      </c>
      <c r="L108" t="str">
        <f>IF(VLOOKUP(D108,Resources!B:D,3,FALSE)=0,"",VLOOKUP(D108,Resources!B:D,3,FALSE))</f>
        <v/>
      </c>
    </row>
    <row r="109" spans="1:12" x14ac:dyDescent="0.2">
      <c r="A109">
        <v>990</v>
      </c>
      <c r="B109" t="str">
        <f t="shared" si="4"/>
        <v>Association of American Railroads_University of Illinois2013339400</v>
      </c>
      <c r="C109" t="s">
        <v>10</v>
      </c>
      <c r="D109" t="s">
        <v>15</v>
      </c>
      <c r="E109" t="s">
        <v>15</v>
      </c>
      <c r="F109" t="s">
        <v>16</v>
      </c>
      <c r="G109" s="3">
        <v>339400</v>
      </c>
      <c r="H109">
        <v>2013</v>
      </c>
      <c r="I109" t="s">
        <v>11</v>
      </c>
      <c r="J109">
        <v>20</v>
      </c>
      <c r="L109" t="str">
        <f>IF(VLOOKUP(D109,Resources!B:D,3,FALSE)=0,"",VLOOKUP(D109,Resources!B:D,3,FALSE))</f>
        <v/>
      </c>
    </row>
    <row r="110" spans="1:12" x14ac:dyDescent="0.2">
      <c r="A110">
        <v>990</v>
      </c>
      <c r="B110" t="str">
        <f t="shared" si="4"/>
        <v>Association of American Railroads_Because of Elizabeth20137495</v>
      </c>
      <c r="C110" t="s">
        <v>10</v>
      </c>
      <c r="D110" t="s">
        <v>17</v>
      </c>
      <c r="E110" t="s">
        <v>17</v>
      </c>
      <c r="F110" t="s">
        <v>18</v>
      </c>
      <c r="G110" s="3">
        <v>7495</v>
      </c>
      <c r="H110">
        <v>2013</v>
      </c>
      <c r="I110" t="s">
        <v>11</v>
      </c>
      <c r="J110">
        <v>21</v>
      </c>
      <c r="L110" t="str">
        <f>IF(VLOOKUP(D110,Resources!B:D,3,FALSE)=0,"",VLOOKUP(D110,Resources!B:D,3,FALSE))</f>
        <v>N</v>
      </c>
    </row>
    <row r="111" spans="1:12" x14ac:dyDescent="0.2">
      <c r="A111">
        <v>990</v>
      </c>
      <c r="B111" t="str">
        <f t="shared" si="4"/>
        <v>Association of American Railroads_American Coalition for Clean Coal Electricity (ACCCE)20127958648</v>
      </c>
      <c r="C111" t="s">
        <v>10</v>
      </c>
      <c r="D111" t="s">
        <v>87</v>
      </c>
      <c r="E111" t="s">
        <v>87</v>
      </c>
      <c r="F111" t="s">
        <v>89</v>
      </c>
      <c r="G111" s="3">
        <v>7958648</v>
      </c>
      <c r="H111">
        <v>2012</v>
      </c>
      <c r="I111" t="s">
        <v>11</v>
      </c>
      <c r="J111">
        <v>1</v>
      </c>
      <c r="L111" t="str">
        <f>IF(VLOOKUP(D111,Resources!B:D,3,FALSE)=0,"",VLOOKUP(D111,Resources!B:D,3,FALSE))</f>
        <v/>
      </c>
    </row>
    <row r="112" spans="1:12" x14ac:dyDescent="0.2">
      <c r="A112">
        <v>990</v>
      </c>
      <c r="B112" t="str">
        <f t="shared" si="4"/>
        <v>Association of American Railroads_American Petroleum Institute201238250</v>
      </c>
      <c r="C112" t="s">
        <v>10</v>
      </c>
      <c r="D112" t="s">
        <v>88</v>
      </c>
      <c r="E112" t="s">
        <v>88</v>
      </c>
      <c r="F112" t="s">
        <v>90</v>
      </c>
      <c r="G112" s="3">
        <v>38250</v>
      </c>
      <c r="H112">
        <v>2012</v>
      </c>
      <c r="I112" t="s">
        <v>11</v>
      </c>
      <c r="J112">
        <v>2</v>
      </c>
      <c r="L112" t="str">
        <f>IF(VLOOKUP(D112,Resources!B:D,3,FALSE)=0,"",VLOOKUP(D112,Resources!B:D,3,FALSE))</f>
        <v/>
      </c>
    </row>
    <row r="113" spans="1:12" x14ac:dyDescent="0.2">
      <c r="A113">
        <v>990</v>
      </c>
      <c r="B113" t="str">
        <f t="shared" si="4"/>
        <v>Association of American Railroads_Americans for Tax Reform201225000</v>
      </c>
      <c r="C113" t="s">
        <v>10</v>
      </c>
      <c r="D113" t="s">
        <v>57</v>
      </c>
      <c r="E113" t="s">
        <v>57</v>
      </c>
      <c r="F113" t="s">
        <v>58</v>
      </c>
      <c r="G113" s="3">
        <v>25000</v>
      </c>
      <c r="H113">
        <v>2012</v>
      </c>
      <c r="I113" t="s">
        <v>11</v>
      </c>
      <c r="J113">
        <v>3</v>
      </c>
      <c r="L113" t="str">
        <f>IF(VLOOKUP(D113,Resources!B:D,3,FALSE)=0,"",VLOOKUP(D113,Resources!B:D,3,FALSE))</f>
        <v/>
      </c>
    </row>
    <row r="114" spans="1:12" x14ac:dyDescent="0.2">
      <c r="A114">
        <v>990</v>
      </c>
      <c r="B114" t="str">
        <f t="shared" si="4"/>
        <v>Association of American Railroads_Congressional Black Caucus Institute201211000</v>
      </c>
      <c r="C114" t="s">
        <v>10</v>
      </c>
      <c r="D114" t="s">
        <v>61</v>
      </c>
      <c r="E114" t="s">
        <v>61</v>
      </c>
      <c r="F114" t="s">
        <v>47</v>
      </c>
      <c r="G114" s="3">
        <v>11000</v>
      </c>
      <c r="H114">
        <v>2012</v>
      </c>
      <c r="I114" t="s">
        <v>11</v>
      </c>
      <c r="J114">
        <v>4</v>
      </c>
      <c r="L114" t="str">
        <f>IF(VLOOKUP(D114,Resources!B:D,3,FALSE)=0,"",VLOOKUP(D114,Resources!B:D,3,FALSE))</f>
        <v/>
      </c>
    </row>
    <row r="115" spans="1:12" x14ac:dyDescent="0.2">
      <c r="A115">
        <v>990</v>
      </c>
      <c r="B115" t="str">
        <f t="shared" si="4"/>
        <v>Association of American Railroads_Congressional Black Caucus Foundation201210000</v>
      </c>
      <c r="C115" t="s">
        <v>10</v>
      </c>
      <c r="D115" t="s">
        <v>23</v>
      </c>
      <c r="E115" t="s">
        <v>23</v>
      </c>
      <c r="F115" t="s">
        <v>24</v>
      </c>
      <c r="G115" s="3">
        <v>10000</v>
      </c>
      <c r="H115">
        <v>2012</v>
      </c>
      <c r="I115" t="s">
        <v>11</v>
      </c>
      <c r="J115">
        <v>5</v>
      </c>
      <c r="L115" t="str">
        <f>IF(VLOOKUP(D115,Resources!B:D,3,FALSE)=0,"",VLOOKUP(D115,Resources!B:D,3,FALSE))</f>
        <v/>
      </c>
    </row>
    <row r="116" spans="1:12" x14ac:dyDescent="0.2">
      <c r="A116">
        <v>990</v>
      </c>
      <c r="B116" t="str">
        <f t="shared" si="4"/>
        <v>Association of American Railroads_Collins Johnson Group201210000</v>
      </c>
      <c r="C116" t="s">
        <v>10</v>
      </c>
      <c r="D116" t="s">
        <v>91</v>
      </c>
      <c r="E116" t="s">
        <v>91</v>
      </c>
      <c r="F116" t="s">
        <v>92</v>
      </c>
      <c r="G116" s="3">
        <v>10000</v>
      </c>
      <c r="H116">
        <v>2012</v>
      </c>
      <c r="I116" t="s">
        <v>11</v>
      </c>
      <c r="J116">
        <v>6</v>
      </c>
      <c r="L116" t="str">
        <f>IF(VLOOKUP(D116,Resources!B:D,3,FALSE)=0,"",VLOOKUP(D116,Resources!B:D,3,FALSE))</f>
        <v/>
      </c>
    </row>
    <row r="117" spans="1:12" x14ac:dyDescent="0.2">
      <c r="A117">
        <v>990</v>
      </c>
      <c r="B117" t="str">
        <f t="shared" si="4"/>
        <v>Association of American Railroads_Congressional Institute201222917</v>
      </c>
      <c r="C117" t="s">
        <v>10</v>
      </c>
      <c r="D117" t="s">
        <v>27</v>
      </c>
      <c r="E117" t="s">
        <v>27</v>
      </c>
      <c r="F117" t="s">
        <v>28</v>
      </c>
      <c r="G117" s="3">
        <v>22917</v>
      </c>
      <c r="H117">
        <v>2012</v>
      </c>
      <c r="I117" t="s">
        <v>11</v>
      </c>
      <c r="J117">
        <v>7</v>
      </c>
      <c r="L117" t="str">
        <f>IF(VLOOKUP(D117,Resources!B:D,3,FALSE)=0,"",VLOOKUP(D117,Resources!B:D,3,FALSE))</f>
        <v/>
      </c>
    </row>
    <row r="118" spans="1:12" x14ac:dyDescent="0.2">
      <c r="A118">
        <v>990</v>
      </c>
      <c r="B118" t="str">
        <f t="shared" si="4"/>
        <v>Association of American Railroads_Coalition Against Bigger Trucks20121120000</v>
      </c>
      <c r="C118" t="s">
        <v>10</v>
      </c>
      <c r="D118" t="s">
        <v>29</v>
      </c>
      <c r="E118" t="s">
        <v>29</v>
      </c>
      <c r="F118" t="s">
        <v>30</v>
      </c>
      <c r="G118" s="3">
        <v>1120000</v>
      </c>
      <c r="H118">
        <v>2012</v>
      </c>
      <c r="I118" t="s">
        <v>11</v>
      </c>
      <c r="J118">
        <v>8</v>
      </c>
      <c r="L118" t="str">
        <f>IF(VLOOKUP(D118,Resources!B:D,3,FALSE)=0,"",VLOOKUP(D118,Resources!B:D,3,FALSE))</f>
        <v/>
      </c>
    </row>
    <row r="119" spans="1:12" x14ac:dyDescent="0.2">
      <c r="A119">
        <v>990</v>
      </c>
      <c r="B119" t="str">
        <f t="shared" si="4"/>
        <v>Association of American Railroads_The Faith &amp; Politics Institute201210000</v>
      </c>
      <c r="C119" t="s">
        <v>10</v>
      </c>
      <c r="D119" t="s">
        <v>93</v>
      </c>
      <c r="E119" t="s">
        <v>93</v>
      </c>
      <c r="F119" t="s">
        <v>94</v>
      </c>
      <c r="G119" s="3">
        <v>10000</v>
      </c>
      <c r="H119">
        <v>2012</v>
      </c>
      <c r="I119" t="s">
        <v>11</v>
      </c>
      <c r="J119">
        <v>9</v>
      </c>
      <c r="L119" t="str">
        <f>IF(VLOOKUP(D119,Resources!B:D,3,FALSE)=0,"",VLOOKUP(D119,Resources!B:D,3,FALSE))</f>
        <v/>
      </c>
    </row>
    <row r="120" spans="1:12" x14ac:dyDescent="0.2">
      <c r="A120">
        <v>990</v>
      </c>
      <c r="B120" t="str">
        <f t="shared" si="4"/>
        <v>Association of American Railroads_GoRail20121000000</v>
      </c>
      <c r="C120" t="s">
        <v>10</v>
      </c>
      <c r="D120" t="s">
        <v>31</v>
      </c>
      <c r="E120" t="s">
        <v>31</v>
      </c>
      <c r="F120" t="s">
        <v>32</v>
      </c>
      <c r="G120" s="3">
        <v>1000000</v>
      </c>
      <c r="H120">
        <v>2012</v>
      </c>
      <c r="I120" t="s">
        <v>11</v>
      </c>
      <c r="J120">
        <v>10</v>
      </c>
      <c r="L120" t="str">
        <f>IF(VLOOKUP(D120,Resources!B:D,3,FALSE)=0,"",VLOOKUP(D120,Resources!B:D,3,FALSE))</f>
        <v/>
      </c>
    </row>
    <row r="121" spans="1:12" x14ac:dyDescent="0.2">
      <c r="A121">
        <v>990</v>
      </c>
      <c r="B121" t="str">
        <f t="shared" si="4"/>
        <v>Association of American Railroads_March of Dimes20127500</v>
      </c>
      <c r="C121" t="s">
        <v>10</v>
      </c>
      <c r="D121" t="s">
        <v>48</v>
      </c>
      <c r="E121" t="s">
        <v>48</v>
      </c>
      <c r="F121" t="s">
        <v>49</v>
      </c>
      <c r="G121" s="3">
        <v>7500</v>
      </c>
      <c r="H121">
        <v>2012</v>
      </c>
      <c r="I121" t="s">
        <v>11</v>
      </c>
      <c r="J121">
        <v>11</v>
      </c>
      <c r="L121" t="str">
        <f>IF(VLOOKUP(D121,Resources!B:D,3,FALSE)=0,"",VLOOKUP(D121,Resources!B:D,3,FALSE))</f>
        <v/>
      </c>
    </row>
    <row r="122" spans="1:12" x14ac:dyDescent="0.2">
      <c r="A122">
        <v>990</v>
      </c>
      <c r="B122" t="str">
        <f t="shared" si="4"/>
        <v>Association of American Railroads_Metropolitan Planning Council201220000</v>
      </c>
      <c r="C122" t="s">
        <v>10</v>
      </c>
      <c r="D122" t="s">
        <v>35</v>
      </c>
      <c r="E122" t="s">
        <v>35</v>
      </c>
      <c r="F122" t="s">
        <v>36</v>
      </c>
      <c r="G122" s="3">
        <v>20000</v>
      </c>
      <c r="H122">
        <v>2012</v>
      </c>
      <c r="I122" t="s">
        <v>11</v>
      </c>
      <c r="J122">
        <v>12</v>
      </c>
      <c r="L122" t="str">
        <f>IF(VLOOKUP(D122,Resources!B:D,3,FALSE)=0,"",VLOOKUP(D122,Resources!B:D,3,FALSE))</f>
        <v>N</v>
      </c>
    </row>
    <row r="123" spans="1:12" x14ac:dyDescent="0.2">
      <c r="A123">
        <v>990</v>
      </c>
      <c r="B123" t="str">
        <f t="shared" si="4"/>
        <v>Association of American Railroads_National Association of Counties201210000</v>
      </c>
      <c r="C123" t="s">
        <v>10</v>
      </c>
      <c r="D123" t="s">
        <v>95</v>
      </c>
      <c r="E123" t="s">
        <v>95</v>
      </c>
      <c r="F123" t="s">
        <v>96</v>
      </c>
      <c r="G123" s="3">
        <v>10000</v>
      </c>
      <c r="H123">
        <v>2012</v>
      </c>
      <c r="I123" t="s">
        <v>11</v>
      </c>
      <c r="J123">
        <v>13</v>
      </c>
      <c r="L123" t="str">
        <f>IF(VLOOKUP(D123,Resources!B:D,3,FALSE)=0,"",VLOOKUP(D123,Resources!B:D,3,FALSE))</f>
        <v/>
      </c>
    </row>
    <row r="124" spans="1:12" x14ac:dyDescent="0.2">
      <c r="A124">
        <v>990</v>
      </c>
      <c r="B124" t="str">
        <f t="shared" si="4"/>
        <v>Association of American Railroads_NCSL Foundation for State Legislatures20127500</v>
      </c>
      <c r="C124" t="s">
        <v>10</v>
      </c>
      <c r="D124" t="s">
        <v>37</v>
      </c>
      <c r="E124" t="s">
        <v>37</v>
      </c>
      <c r="F124" t="s">
        <v>9</v>
      </c>
      <c r="G124" s="3">
        <v>7500</v>
      </c>
      <c r="H124">
        <v>2012</v>
      </c>
      <c r="I124" t="s">
        <v>11</v>
      </c>
      <c r="J124">
        <v>14</v>
      </c>
      <c r="L124" t="str">
        <f>IF(VLOOKUP(D124,Resources!B:D,3,FALSE)=0,"",VLOOKUP(D124,Resources!B:D,3,FALSE))</f>
        <v/>
      </c>
    </row>
    <row r="125" spans="1:12" x14ac:dyDescent="0.2">
      <c r="A125">
        <v>990</v>
      </c>
      <c r="B125" t="str">
        <f t="shared" si="4"/>
        <v>Association of American Railroads_North American Rail Shippers Association (NARS)20128500</v>
      </c>
      <c r="C125" t="s">
        <v>10</v>
      </c>
      <c r="D125" t="s">
        <v>97</v>
      </c>
      <c r="E125" t="s">
        <v>97</v>
      </c>
      <c r="F125" t="s">
        <v>98</v>
      </c>
      <c r="G125" s="3">
        <v>8500</v>
      </c>
      <c r="H125">
        <v>2012</v>
      </c>
      <c r="I125" t="s">
        <v>11</v>
      </c>
      <c r="J125">
        <v>15</v>
      </c>
      <c r="L125" t="str">
        <f>IF(VLOOKUP(D125,Resources!B:D,3,FALSE)=0,"",VLOOKUP(D125,Resources!B:D,3,FALSE))</f>
        <v/>
      </c>
    </row>
    <row r="126" spans="1:12" x14ac:dyDescent="0.2">
      <c r="A126">
        <v>990</v>
      </c>
      <c r="B126" t="str">
        <f t="shared" si="4"/>
        <v>Association of American Railroads_Railroad Research Foundation2012606244</v>
      </c>
      <c r="C126" t="s">
        <v>10</v>
      </c>
      <c r="D126" t="s">
        <v>38</v>
      </c>
      <c r="E126" t="s">
        <v>38</v>
      </c>
      <c r="F126" t="s">
        <v>39</v>
      </c>
      <c r="G126" s="3">
        <v>606244</v>
      </c>
      <c r="H126">
        <v>2012</v>
      </c>
      <c r="I126" t="s">
        <v>11</v>
      </c>
      <c r="J126">
        <v>16</v>
      </c>
      <c r="L126" t="str">
        <f>IF(VLOOKUP(D126,Resources!B:D,3,FALSE)=0,"",VLOOKUP(D126,Resources!B:D,3,FALSE))</f>
        <v/>
      </c>
    </row>
    <row r="127" spans="1:12" x14ac:dyDescent="0.2">
      <c r="A127">
        <v>990</v>
      </c>
      <c r="B127" t="str">
        <f t="shared" si="4"/>
        <v>Association of American Railroads_Surface Transportation Policy Project201275000</v>
      </c>
      <c r="C127" t="s">
        <v>10</v>
      </c>
      <c r="D127" t="s">
        <v>40</v>
      </c>
      <c r="E127" t="s">
        <v>40</v>
      </c>
      <c r="F127" t="s">
        <v>14</v>
      </c>
      <c r="G127" s="3">
        <v>75000</v>
      </c>
      <c r="H127">
        <v>2012</v>
      </c>
      <c r="I127" t="s">
        <v>11</v>
      </c>
      <c r="J127">
        <v>17</v>
      </c>
      <c r="L127" t="str">
        <f>IF(VLOOKUP(D127,Resources!B:D,3,FALSE)=0,"",VLOOKUP(D127,Resources!B:D,3,FALSE))</f>
        <v/>
      </c>
    </row>
    <row r="128" spans="1:12" x14ac:dyDescent="0.2">
      <c r="A128">
        <v>990</v>
      </c>
      <c r="B128" t="str">
        <f t="shared" si="4"/>
        <v>Association of American Railroads_Transportation Research Board, NAS201232500</v>
      </c>
      <c r="C128" t="s">
        <v>10</v>
      </c>
      <c r="D128" t="s">
        <v>114</v>
      </c>
      <c r="E128" t="s">
        <v>41</v>
      </c>
      <c r="F128" t="s">
        <v>42</v>
      </c>
      <c r="G128" s="3">
        <v>32500</v>
      </c>
      <c r="H128">
        <v>2012</v>
      </c>
      <c r="I128" t="s">
        <v>11</v>
      </c>
      <c r="J128">
        <v>18</v>
      </c>
      <c r="L128" t="str">
        <f>IF(VLOOKUP(D128,Resources!B:D,3,FALSE)=0,"",VLOOKUP(D128,Resources!B:D,3,FALSE))</f>
        <v/>
      </c>
    </row>
    <row r="129" spans="1:12" x14ac:dyDescent="0.2">
      <c r="A129">
        <v>990</v>
      </c>
      <c r="B129" t="str">
        <f t="shared" si="4"/>
        <v>Association of American Railroads_University of Illinois2012356400</v>
      </c>
      <c r="C129" t="s">
        <v>10</v>
      </c>
      <c r="D129" t="s">
        <v>15</v>
      </c>
      <c r="E129" t="s">
        <v>15</v>
      </c>
      <c r="F129" t="s">
        <v>16</v>
      </c>
      <c r="G129" s="3">
        <v>356400</v>
      </c>
      <c r="H129">
        <v>2012</v>
      </c>
      <c r="I129" t="s">
        <v>11</v>
      </c>
      <c r="J129">
        <v>19</v>
      </c>
      <c r="L129" t="str">
        <f>IF(VLOOKUP(D129,Resources!B:D,3,FALSE)=0,"",VLOOKUP(D129,Resources!B:D,3,FALSE))</f>
        <v/>
      </c>
    </row>
    <row r="130" spans="1:12" x14ac:dyDescent="0.2">
      <c r="A130">
        <v>990</v>
      </c>
      <c r="B130" t="str">
        <f t="shared" si="4"/>
        <v>Association of American Railroads_US Chamber of Commerce20121025000</v>
      </c>
      <c r="C130" t="s">
        <v>10</v>
      </c>
      <c r="D130" t="s">
        <v>76</v>
      </c>
      <c r="E130" t="s">
        <v>76</v>
      </c>
      <c r="F130" t="s">
        <v>77</v>
      </c>
      <c r="G130" s="3">
        <v>1025000</v>
      </c>
      <c r="H130">
        <v>2012</v>
      </c>
      <c r="I130" t="s">
        <v>11</v>
      </c>
      <c r="J130">
        <v>20</v>
      </c>
      <c r="L130" t="str">
        <f>IF(VLOOKUP(D130,Resources!B:D,3,FALSE)=0,"",VLOOKUP(D130,Resources!B:D,3,FALSE))</f>
        <v/>
      </c>
    </row>
    <row r="131" spans="1:12" x14ac:dyDescent="0.2">
      <c r="A131">
        <v>990</v>
      </c>
      <c r="B131" t="str">
        <f t="shared" si="4"/>
        <v>Association of American Railroads_Because of Elizabeth20127308</v>
      </c>
      <c r="C131" t="s">
        <v>10</v>
      </c>
      <c r="D131" t="s">
        <v>17</v>
      </c>
      <c r="E131" t="s">
        <v>17</v>
      </c>
      <c r="F131" t="s">
        <v>18</v>
      </c>
      <c r="G131" s="3">
        <v>7308</v>
      </c>
      <c r="H131">
        <v>2012</v>
      </c>
      <c r="I131" t="s">
        <v>11</v>
      </c>
      <c r="J131">
        <v>21</v>
      </c>
      <c r="L131" t="str">
        <f>IF(VLOOKUP(D131,Resources!B:D,3,FALSE)=0,"",VLOOKUP(D131,Resources!B:D,3,FALSE))</f>
        <v>N</v>
      </c>
    </row>
    <row r="132" spans="1:12" x14ac:dyDescent="0.2">
      <c r="A132">
        <v>990</v>
      </c>
      <c r="B132" t="str">
        <f t="shared" si="4"/>
        <v>Association of American Railroads_American Coalition for Clean Coal Electricity (ACCCE)20117953922</v>
      </c>
      <c r="C132" t="s">
        <v>10</v>
      </c>
      <c r="D132" t="s">
        <v>87</v>
      </c>
      <c r="E132" t="s">
        <v>87</v>
      </c>
      <c r="F132" t="s">
        <v>89</v>
      </c>
      <c r="G132" s="3">
        <v>7953922</v>
      </c>
      <c r="H132">
        <v>2011</v>
      </c>
      <c r="I132" t="s">
        <v>11</v>
      </c>
      <c r="J132">
        <v>1</v>
      </c>
      <c r="L132" t="str">
        <f>IF(VLOOKUP(D132,Resources!B:D,3,FALSE)=0,"",VLOOKUP(D132,Resources!B:D,3,FALSE))</f>
        <v/>
      </c>
    </row>
    <row r="133" spans="1:12" x14ac:dyDescent="0.2">
      <c r="A133">
        <v>990</v>
      </c>
      <c r="B133" t="str">
        <f t="shared" ref="B133:B164" si="5">C133&amp;"_"&amp;D133&amp;H133&amp;G133</f>
        <v>Association of American Railroads_American Petroleum Institute201155498</v>
      </c>
      <c r="C133" t="s">
        <v>10</v>
      </c>
      <c r="D133" t="s">
        <v>88</v>
      </c>
      <c r="E133" t="s">
        <v>88</v>
      </c>
      <c r="F133" t="s">
        <v>90</v>
      </c>
      <c r="G133" s="3">
        <v>55498</v>
      </c>
      <c r="H133">
        <v>2011</v>
      </c>
      <c r="I133" t="s">
        <v>11</v>
      </c>
      <c r="J133">
        <v>2</v>
      </c>
      <c r="L133" t="str">
        <f>IF(VLOOKUP(D133,Resources!B:D,3,FALSE)=0,"",VLOOKUP(D133,Resources!B:D,3,FALSE))</f>
        <v/>
      </c>
    </row>
    <row r="134" spans="1:12" x14ac:dyDescent="0.2">
      <c r="A134">
        <v>990</v>
      </c>
      <c r="B134" t="str">
        <f t="shared" si="5"/>
        <v>Association of American Railroads_Bluegreen Alliance201125000</v>
      </c>
      <c r="C134" t="s">
        <v>10</v>
      </c>
      <c r="D134" t="s">
        <v>99</v>
      </c>
      <c r="E134" t="s">
        <v>99</v>
      </c>
      <c r="F134" t="s">
        <v>100</v>
      </c>
      <c r="G134" s="3">
        <v>25000</v>
      </c>
      <c r="H134">
        <v>2011</v>
      </c>
      <c r="I134" t="s">
        <v>11</v>
      </c>
      <c r="J134">
        <v>3</v>
      </c>
      <c r="L134" t="str">
        <f>IF(VLOOKUP(D134,Resources!B:D,3,FALSE)=0,"",VLOOKUP(D134,Resources!B:D,3,FALSE))</f>
        <v/>
      </c>
    </row>
    <row r="135" spans="1:12" x14ac:dyDescent="0.2">
      <c r="A135">
        <v>990</v>
      </c>
      <c r="B135" t="str">
        <f t="shared" si="5"/>
        <v>Association of American Railroads_Congressional Black Caucus Institute201120000</v>
      </c>
      <c r="C135" t="s">
        <v>10</v>
      </c>
      <c r="D135" t="s">
        <v>61</v>
      </c>
      <c r="E135" t="s">
        <v>50</v>
      </c>
      <c r="F135" t="s">
        <v>47</v>
      </c>
      <c r="G135" s="3">
        <v>20000</v>
      </c>
      <c r="H135">
        <v>2011</v>
      </c>
      <c r="I135" t="s">
        <v>11</v>
      </c>
      <c r="J135">
        <v>4</v>
      </c>
      <c r="L135" t="str">
        <f>IF(VLOOKUP(D135,Resources!B:D,3,FALSE)=0,"",VLOOKUP(D135,Resources!B:D,3,FALSE))</f>
        <v/>
      </c>
    </row>
    <row r="136" spans="1:12" x14ac:dyDescent="0.2">
      <c r="A136">
        <v>990</v>
      </c>
      <c r="B136" t="str">
        <f t="shared" si="5"/>
        <v>Association of American Railroads_Competitive Enterprise Institute201125000</v>
      </c>
      <c r="C136" t="s">
        <v>10</v>
      </c>
      <c r="D136" t="s">
        <v>101</v>
      </c>
      <c r="E136" t="s">
        <v>101</v>
      </c>
      <c r="F136" t="s">
        <v>102</v>
      </c>
      <c r="G136" s="3">
        <v>25000</v>
      </c>
      <c r="H136">
        <v>2011</v>
      </c>
      <c r="I136" t="s">
        <v>11</v>
      </c>
      <c r="J136">
        <v>5</v>
      </c>
      <c r="L136" t="str">
        <f>IF(VLOOKUP(D136,Resources!B:D,3,FALSE)=0,"",VLOOKUP(D136,Resources!B:D,3,FALSE))</f>
        <v/>
      </c>
    </row>
    <row r="137" spans="1:12" x14ac:dyDescent="0.2">
      <c r="A137">
        <v>990</v>
      </c>
      <c r="B137" t="str">
        <f t="shared" si="5"/>
        <v>Association of American Railroads_Congressional Institute201127083</v>
      </c>
      <c r="C137" t="s">
        <v>10</v>
      </c>
      <c r="D137" t="s">
        <v>27</v>
      </c>
      <c r="E137" t="s">
        <v>27</v>
      </c>
      <c r="F137" t="s">
        <v>28</v>
      </c>
      <c r="G137" s="3">
        <v>27083</v>
      </c>
      <c r="H137">
        <v>2011</v>
      </c>
      <c r="I137" t="s">
        <v>11</v>
      </c>
      <c r="J137">
        <v>6</v>
      </c>
      <c r="L137" t="str">
        <f>IF(VLOOKUP(D137,Resources!B:D,3,FALSE)=0,"",VLOOKUP(D137,Resources!B:D,3,FALSE))</f>
        <v/>
      </c>
    </row>
    <row r="138" spans="1:12" x14ac:dyDescent="0.2">
      <c r="A138">
        <v>990</v>
      </c>
      <c r="B138" t="str">
        <f t="shared" si="5"/>
        <v>Association of American Railroads_Coalition Against Bigger Trucks2011535613</v>
      </c>
      <c r="C138" t="s">
        <v>10</v>
      </c>
      <c r="D138" t="s">
        <v>29</v>
      </c>
      <c r="E138" t="s">
        <v>29</v>
      </c>
      <c r="F138" t="s">
        <v>30</v>
      </c>
      <c r="G138" s="3">
        <v>535613</v>
      </c>
      <c r="H138">
        <v>2011</v>
      </c>
      <c r="I138" t="s">
        <v>11</v>
      </c>
      <c r="J138">
        <v>7</v>
      </c>
      <c r="L138" t="str">
        <f>IF(VLOOKUP(D138,Resources!B:D,3,FALSE)=0,"",VLOOKUP(D138,Resources!B:D,3,FALSE))</f>
        <v/>
      </c>
    </row>
    <row r="139" spans="1:12" x14ac:dyDescent="0.2">
      <c r="A139">
        <v>990</v>
      </c>
      <c r="B139" t="str">
        <f t="shared" si="5"/>
        <v>Association of American Railroads_GoRail20111310000</v>
      </c>
      <c r="C139" t="s">
        <v>10</v>
      </c>
      <c r="D139" t="s">
        <v>31</v>
      </c>
      <c r="E139" t="s">
        <v>31</v>
      </c>
      <c r="F139" t="s">
        <v>32</v>
      </c>
      <c r="G139" s="3">
        <v>1310000</v>
      </c>
      <c r="H139">
        <v>2011</v>
      </c>
      <c r="I139" t="s">
        <v>11</v>
      </c>
      <c r="J139">
        <v>8</v>
      </c>
      <c r="L139" t="str">
        <f>IF(VLOOKUP(D139,Resources!B:D,3,FALSE)=0,"",VLOOKUP(D139,Resources!B:D,3,FALSE))</f>
        <v/>
      </c>
    </row>
    <row r="140" spans="1:12" x14ac:dyDescent="0.2">
      <c r="A140">
        <v>990</v>
      </c>
      <c r="B140" t="str">
        <f t="shared" si="5"/>
        <v>Association of American Railroads_March of Dimes20117500</v>
      </c>
      <c r="C140" t="s">
        <v>10</v>
      </c>
      <c r="D140" t="s">
        <v>48</v>
      </c>
      <c r="E140" t="s">
        <v>48</v>
      </c>
      <c r="F140" t="s">
        <v>49</v>
      </c>
      <c r="G140" s="3">
        <v>7500</v>
      </c>
      <c r="H140">
        <v>2011</v>
      </c>
      <c r="I140" t="s">
        <v>11</v>
      </c>
      <c r="J140">
        <v>9</v>
      </c>
      <c r="L140" t="str">
        <f>IF(VLOOKUP(D140,Resources!B:D,3,FALSE)=0,"",VLOOKUP(D140,Resources!B:D,3,FALSE))</f>
        <v/>
      </c>
    </row>
    <row r="141" spans="1:12" x14ac:dyDescent="0.2">
      <c r="A141">
        <v>990</v>
      </c>
      <c r="B141" t="str">
        <f t="shared" si="5"/>
        <v>Association of American Railroads_Metropolitan Planning Council201120000</v>
      </c>
      <c r="C141" t="s">
        <v>10</v>
      </c>
      <c r="D141" t="s">
        <v>35</v>
      </c>
      <c r="E141" t="s">
        <v>35</v>
      </c>
      <c r="F141" t="s">
        <v>36</v>
      </c>
      <c r="G141" s="3">
        <v>20000</v>
      </c>
      <c r="H141">
        <v>2011</v>
      </c>
      <c r="I141" t="s">
        <v>11</v>
      </c>
      <c r="J141">
        <v>10</v>
      </c>
      <c r="L141" t="str">
        <f>IF(VLOOKUP(D141,Resources!B:D,3,FALSE)=0,"",VLOOKUP(D141,Resources!B:D,3,FALSE))</f>
        <v>N</v>
      </c>
    </row>
    <row r="142" spans="1:12" x14ac:dyDescent="0.2">
      <c r="A142">
        <v>990</v>
      </c>
      <c r="B142" t="str">
        <f t="shared" si="5"/>
        <v>Association of American Railroads_NCSL Foundation for State Legislatures20117500</v>
      </c>
      <c r="C142" t="s">
        <v>10</v>
      </c>
      <c r="D142" t="s">
        <v>37</v>
      </c>
      <c r="E142" t="s">
        <v>37</v>
      </c>
      <c r="F142" t="s">
        <v>9</v>
      </c>
      <c r="G142" s="3">
        <v>7500</v>
      </c>
      <c r="H142">
        <v>2011</v>
      </c>
      <c r="I142" t="s">
        <v>11</v>
      </c>
      <c r="J142">
        <v>11</v>
      </c>
      <c r="L142" t="str">
        <f>IF(VLOOKUP(D142,Resources!B:D,3,FALSE)=0,"",VLOOKUP(D142,Resources!B:D,3,FALSE))</f>
        <v/>
      </c>
    </row>
    <row r="143" spans="1:12" x14ac:dyDescent="0.2">
      <c r="A143">
        <v>990</v>
      </c>
      <c r="B143" t="str">
        <f t="shared" si="5"/>
        <v>Association of American Railroads_North American Rail Shippers Association (NARS)20118500</v>
      </c>
      <c r="C143" t="s">
        <v>10</v>
      </c>
      <c r="D143" t="s">
        <v>97</v>
      </c>
      <c r="E143" t="s">
        <v>97</v>
      </c>
      <c r="F143" t="s">
        <v>98</v>
      </c>
      <c r="G143" s="3">
        <v>8500</v>
      </c>
      <c r="H143">
        <v>2011</v>
      </c>
      <c r="I143" t="s">
        <v>11</v>
      </c>
      <c r="J143">
        <v>12</v>
      </c>
      <c r="L143" t="str">
        <f>IF(VLOOKUP(D143,Resources!B:D,3,FALSE)=0,"",VLOOKUP(D143,Resources!B:D,3,FALSE))</f>
        <v/>
      </c>
    </row>
    <row r="144" spans="1:12" x14ac:dyDescent="0.2">
      <c r="A144">
        <v>990</v>
      </c>
      <c r="B144" t="str">
        <f t="shared" si="5"/>
        <v>Association of American Railroads_Operation Lifesaver201127500</v>
      </c>
      <c r="C144" t="s">
        <v>10</v>
      </c>
      <c r="D144" t="s">
        <v>111</v>
      </c>
      <c r="E144" t="s">
        <v>111</v>
      </c>
      <c r="F144" t="s">
        <v>84</v>
      </c>
      <c r="G144" s="3">
        <v>27500</v>
      </c>
      <c r="H144">
        <v>2011</v>
      </c>
      <c r="I144" t="s">
        <v>11</v>
      </c>
      <c r="J144">
        <v>13</v>
      </c>
      <c r="L144" t="str">
        <f>IF(VLOOKUP(D144,Resources!B:D,3,FALSE)=0,"",VLOOKUP(D144,Resources!B:D,3,FALSE))</f>
        <v/>
      </c>
    </row>
    <row r="145" spans="1:12" x14ac:dyDescent="0.2">
      <c r="A145">
        <v>990</v>
      </c>
      <c r="B145" t="str">
        <f t="shared" si="5"/>
        <v>Association of American Railroads_Railroad Research Foundation2011155826</v>
      </c>
      <c r="C145" t="s">
        <v>10</v>
      </c>
      <c r="D145" t="s">
        <v>38</v>
      </c>
      <c r="E145" t="s">
        <v>38</v>
      </c>
      <c r="F145" t="s">
        <v>39</v>
      </c>
      <c r="G145" s="3">
        <v>155826</v>
      </c>
      <c r="H145">
        <v>2011</v>
      </c>
      <c r="I145" t="s">
        <v>11</v>
      </c>
      <c r="J145">
        <v>14</v>
      </c>
      <c r="L145" t="str">
        <f>IF(VLOOKUP(D145,Resources!B:D,3,FALSE)=0,"",VLOOKUP(D145,Resources!B:D,3,FALSE))</f>
        <v/>
      </c>
    </row>
    <row r="146" spans="1:12" x14ac:dyDescent="0.2">
      <c r="A146">
        <v>990</v>
      </c>
      <c r="B146" t="str">
        <f t="shared" si="5"/>
        <v>Association of American Railroads_Railroad Research Foundation201140599</v>
      </c>
      <c r="C146" t="s">
        <v>10</v>
      </c>
      <c r="D146" t="s">
        <v>38</v>
      </c>
      <c r="E146" t="s">
        <v>38</v>
      </c>
      <c r="F146" t="s">
        <v>39</v>
      </c>
      <c r="G146" s="3">
        <v>40599</v>
      </c>
      <c r="H146">
        <v>2011</v>
      </c>
      <c r="I146" t="s">
        <v>11</v>
      </c>
      <c r="J146">
        <v>15</v>
      </c>
      <c r="L146" t="str">
        <f>IF(VLOOKUP(D146,Resources!B:D,3,FALSE)=0,"",VLOOKUP(D146,Resources!B:D,3,FALSE))</f>
        <v/>
      </c>
    </row>
    <row r="147" spans="1:12" x14ac:dyDescent="0.2">
      <c r="A147">
        <v>990</v>
      </c>
      <c r="B147" t="str">
        <f t="shared" si="5"/>
        <v>Association of American Railroads_State of Louisiana Department of Transportation &amp; Development2011182680</v>
      </c>
      <c r="C147" t="s">
        <v>10</v>
      </c>
      <c r="D147" t="s">
        <v>103</v>
      </c>
      <c r="E147" t="s">
        <v>103</v>
      </c>
      <c r="G147" s="3">
        <v>182680</v>
      </c>
      <c r="H147">
        <v>2011</v>
      </c>
      <c r="I147" t="s">
        <v>11</v>
      </c>
      <c r="J147">
        <v>16</v>
      </c>
      <c r="L147" t="str">
        <f>IF(VLOOKUP(D147,Resources!B:D,3,FALSE)=0,"",VLOOKUP(D147,Resources!B:D,3,FALSE))</f>
        <v/>
      </c>
    </row>
    <row r="148" spans="1:12" x14ac:dyDescent="0.2">
      <c r="A148">
        <v>990</v>
      </c>
      <c r="B148" t="str">
        <f t="shared" si="5"/>
        <v>Association of American Railroads_Surface Transportation Policy Project2011120000</v>
      </c>
      <c r="C148" t="s">
        <v>10</v>
      </c>
      <c r="D148" t="s">
        <v>40</v>
      </c>
      <c r="E148" t="s">
        <v>40</v>
      </c>
      <c r="F148" t="s">
        <v>14</v>
      </c>
      <c r="G148" s="3">
        <v>120000</v>
      </c>
      <c r="H148">
        <v>2011</v>
      </c>
      <c r="I148" t="s">
        <v>11</v>
      </c>
      <c r="J148">
        <v>17</v>
      </c>
      <c r="L148" t="str">
        <f>IF(VLOOKUP(D148,Resources!B:D,3,FALSE)=0,"",VLOOKUP(D148,Resources!B:D,3,FALSE))</f>
        <v/>
      </c>
    </row>
    <row r="149" spans="1:12" x14ac:dyDescent="0.2">
      <c r="A149">
        <v>990</v>
      </c>
      <c r="B149" t="str">
        <f t="shared" si="5"/>
        <v>Association of American Railroads_Transportation Research Board, NAS201132500</v>
      </c>
      <c r="C149" t="s">
        <v>10</v>
      </c>
      <c r="D149" t="s">
        <v>114</v>
      </c>
      <c r="E149" t="s">
        <v>41</v>
      </c>
      <c r="F149" t="s">
        <v>42</v>
      </c>
      <c r="G149" s="3">
        <v>32500</v>
      </c>
      <c r="H149">
        <v>2011</v>
      </c>
      <c r="I149" t="s">
        <v>11</v>
      </c>
      <c r="J149">
        <v>18</v>
      </c>
      <c r="L149" t="str">
        <f>IF(VLOOKUP(D149,Resources!B:D,3,FALSE)=0,"",VLOOKUP(D149,Resources!B:D,3,FALSE))</f>
        <v/>
      </c>
    </row>
    <row r="150" spans="1:12" x14ac:dyDescent="0.2">
      <c r="A150">
        <v>990</v>
      </c>
      <c r="B150" t="str">
        <f t="shared" si="5"/>
        <v>Association of American Railroads_University of Illinois2011122400</v>
      </c>
      <c r="C150" t="s">
        <v>10</v>
      </c>
      <c r="D150" t="s">
        <v>15</v>
      </c>
      <c r="E150" t="s">
        <v>15</v>
      </c>
      <c r="F150" t="s">
        <v>16</v>
      </c>
      <c r="G150" s="3">
        <v>122400</v>
      </c>
      <c r="H150">
        <v>2011</v>
      </c>
      <c r="I150" t="s">
        <v>11</v>
      </c>
      <c r="J150">
        <v>19</v>
      </c>
      <c r="L150" t="str">
        <f>IF(VLOOKUP(D150,Resources!B:D,3,FALSE)=0,"",VLOOKUP(D150,Resources!B:D,3,FALSE))</f>
        <v/>
      </c>
    </row>
    <row r="151" spans="1:12" x14ac:dyDescent="0.2">
      <c r="A151">
        <v>990</v>
      </c>
      <c r="B151" t="str">
        <f t="shared" si="5"/>
        <v>Association of American Railroads_Because of Elizabeth20118012</v>
      </c>
      <c r="C151" t="s">
        <v>10</v>
      </c>
      <c r="D151" t="s">
        <v>17</v>
      </c>
      <c r="E151" t="s">
        <v>17</v>
      </c>
      <c r="F151" t="s">
        <v>18</v>
      </c>
      <c r="G151" s="3">
        <v>8012</v>
      </c>
      <c r="H151">
        <v>2011</v>
      </c>
      <c r="I151" t="s">
        <v>11</v>
      </c>
      <c r="J151">
        <v>20</v>
      </c>
      <c r="L151" t="str">
        <f>IF(VLOOKUP(D151,Resources!B:D,3,FALSE)=0,"",VLOOKUP(D151,Resources!B:D,3,FALSE))</f>
        <v>N</v>
      </c>
    </row>
    <row r="152" spans="1:12" x14ac:dyDescent="0.2">
      <c r="A152">
        <v>990</v>
      </c>
      <c r="B152" t="str">
        <f t="shared" si="5"/>
        <v>Association of American Railroads_American Coalition for Clean Coal Electricity (ACCCE)20105970557</v>
      </c>
      <c r="C152" t="s">
        <v>10</v>
      </c>
      <c r="D152" t="s">
        <v>87</v>
      </c>
      <c r="E152" t="s">
        <v>87</v>
      </c>
      <c r="F152" t="s">
        <v>89</v>
      </c>
      <c r="G152" s="3">
        <v>5970557</v>
      </c>
      <c r="H152">
        <v>2010</v>
      </c>
      <c r="I152" t="s">
        <v>11</v>
      </c>
      <c r="J152">
        <v>1</v>
      </c>
      <c r="L152" t="str">
        <f>IF(VLOOKUP(D152,Resources!B:D,3,FALSE)=0,"",VLOOKUP(D152,Resources!B:D,3,FALSE))</f>
        <v/>
      </c>
    </row>
    <row r="153" spans="1:12" x14ac:dyDescent="0.2">
      <c r="A153">
        <v>990</v>
      </c>
      <c r="B153" t="str">
        <f t="shared" si="5"/>
        <v>Association of American Railroads_Americans for Tax Reform201040000</v>
      </c>
      <c r="C153" t="s">
        <v>10</v>
      </c>
      <c r="D153" t="s">
        <v>57</v>
      </c>
      <c r="E153" t="s">
        <v>57</v>
      </c>
      <c r="F153" t="s">
        <v>58</v>
      </c>
      <c r="G153" s="3">
        <v>40000</v>
      </c>
      <c r="H153">
        <v>2010</v>
      </c>
      <c r="I153" t="s">
        <v>11</v>
      </c>
      <c r="J153">
        <v>2</v>
      </c>
      <c r="L153" t="str">
        <f>IF(VLOOKUP(D153,Resources!B:D,3,FALSE)=0,"",VLOOKUP(D153,Resources!B:D,3,FALSE))</f>
        <v/>
      </c>
    </row>
    <row r="154" spans="1:12" x14ac:dyDescent="0.2">
      <c r="A154">
        <v>990</v>
      </c>
      <c r="B154" t="str">
        <f t="shared" si="5"/>
        <v>Association of American Railroads_Army College201025000</v>
      </c>
      <c r="C154" t="s">
        <v>10</v>
      </c>
      <c r="D154" t="s">
        <v>104</v>
      </c>
      <c r="E154" t="s">
        <v>104</v>
      </c>
      <c r="F154" t="s">
        <v>105</v>
      </c>
      <c r="G154" s="3">
        <v>25000</v>
      </c>
      <c r="H154">
        <v>2010</v>
      </c>
      <c r="I154" t="s">
        <v>11</v>
      </c>
      <c r="J154">
        <v>3</v>
      </c>
      <c r="L154" t="str">
        <f>IF(VLOOKUP(D154,Resources!B:D,3,FALSE)=0,"",VLOOKUP(D154,Resources!B:D,3,FALSE))</f>
        <v/>
      </c>
    </row>
    <row r="155" spans="1:12" x14ac:dyDescent="0.2">
      <c r="A155">
        <v>990</v>
      </c>
      <c r="B155" t="str">
        <f t="shared" si="5"/>
        <v>Association of American Railroads_Business Industry Political Action Committee (BIPAC)201025000</v>
      </c>
      <c r="C155" t="s">
        <v>10</v>
      </c>
      <c r="D155" t="s">
        <v>78</v>
      </c>
      <c r="E155" t="s">
        <v>78</v>
      </c>
      <c r="F155" t="s">
        <v>79</v>
      </c>
      <c r="G155" s="3">
        <v>25000</v>
      </c>
      <c r="H155">
        <v>2010</v>
      </c>
      <c r="I155" t="s">
        <v>11</v>
      </c>
      <c r="J155">
        <v>4</v>
      </c>
      <c r="L155" t="str">
        <f>IF(VLOOKUP(D155,Resources!B:D,3,FALSE)=0,"",VLOOKUP(D155,Resources!B:D,3,FALSE))</f>
        <v/>
      </c>
    </row>
    <row r="156" spans="1:12" x14ac:dyDescent="0.2">
      <c r="A156">
        <v>990</v>
      </c>
      <c r="B156" t="str">
        <f t="shared" si="5"/>
        <v>Association of American Railroads_Bluegreen Alliance201050000</v>
      </c>
      <c r="C156" t="s">
        <v>10</v>
      </c>
      <c r="D156" t="s">
        <v>99</v>
      </c>
      <c r="E156" t="s">
        <v>99</v>
      </c>
      <c r="F156" t="s">
        <v>100</v>
      </c>
      <c r="G156" s="3">
        <v>50000</v>
      </c>
      <c r="H156">
        <v>2010</v>
      </c>
      <c r="I156" t="s">
        <v>11</v>
      </c>
      <c r="J156">
        <v>5</v>
      </c>
      <c r="L156" t="str">
        <f>IF(VLOOKUP(D156,Resources!B:D,3,FALSE)=0,"",VLOOKUP(D156,Resources!B:D,3,FALSE))</f>
        <v/>
      </c>
    </row>
    <row r="157" spans="1:12" x14ac:dyDescent="0.2">
      <c r="A157">
        <v>990</v>
      </c>
      <c r="B157" t="str">
        <f t="shared" si="5"/>
        <v>Association of American Railroads_Congressional Black Caucus Institute201020000</v>
      </c>
      <c r="C157" t="s">
        <v>10</v>
      </c>
      <c r="D157" t="s">
        <v>61</v>
      </c>
      <c r="E157" t="s">
        <v>50</v>
      </c>
      <c r="F157" t="s">
        <v>47</v>
      </c>
      <c r="G157" s="3">
        <v>20000</v>
      </c>
      <c r="H157">
        <v>2010</v>
      </c>
      <c r="I157" t="s">
        <v>11</v>
      </c>
      <c r="J157">
        <v>6</v>
      </c>
      <c r="L157" t="str">
        <f>IF(VLOOKUP(D157,Resources!B:D,3,FALSE)=0,"",VLOOKUP(D157,Resources!B:D,3,FALSE))</f>
        <v/>
      </c>
    </row>
    <row r="158" spans="1:12" x14ac:dyDescent="0.2">
      <c r="A158">
        <v>990</v>
      </c>
      <c r="B158" t="str">
        <f t="shared" si="5"/>
        <v>Association of American Railroads_Coalition Against Bigger Trucks2010415000</v>
      </c>
      <c r="C158" t="s">
        <v>10</v>
      </c>
      <c r="D158" t="s">
        <v>29</v>
      </c>
      <c r="E158" t="s">
        <v>29</v>
      </c>
      <c r="F158" t="s">
        <v>30</v>
      </c>
      <c r="G158" s="3">
        <v>415000</v>
      </c>
      <c r="H158">
        <v>2010</v>
      </c>
      <c r="I158" t="s">
        <v>11</v>
      </c>
      <c r="J158">
        <v>7</v>
      </c>
      <c r="L158" t="str">
        <f>IF(VLOOKUP(D158,Resources!B:D,3,FALSE)=0,"",VLOOKUP(D158,Resources!B:D,3,FALSE))</f>
        <v/>
      </c>
    </row>
    <row r="159" spans="1:12" x14ac:dyDescent="0.2">
      <c r="A159">
        <v>990</v>
      </c>
      <c r="B159" t="str">
        <f t="shared" si="5"/>
        <v>Association of American Railroads_Common Ground Alliance201010000</v>
      </c>
      <c r="C159" t="s">
        <v>10</v>
      </c>
      <c r="D159" t="s">
        <v>106</v>
      </c>
      <c r="E159" t="s">
        <v>106</v>
      </c>
      <c r="F159" t="s">
        <v>107</v>
      </c>
      <c r="G159" s="3">
        <v>10000</v>
      </c>
      <c r="H159">
        <v>2010</v>
      </c>
      <c r="I159" t="s">
        <v>11</v>
      </c>
      <c r="J159">
        <v>8</v>
      </c>
      <c r="L159" t="str">
        <f>IF(VLOOKUP(D159,Resources!B:D,3,FALSE)=0,"",VLOOKUP(D159,Resources!B:D,3,FALSE))</f>
        <v/>
      </c>
    </row>
    <row r="160" spans="1:12" x14ac:dyDescent="0.2">
      <c r="A160">
        <v>990</v>
      </c>
      <c r="B160" t="str">
        <f t="shared" si="5"/>
        <v>Association of American Railroads_GoRail20101315000</v>
      </c>
      <c r="C160" t="s">
        <v>10</v>
      </c>
      <c r="D160" t="s">
        <v>31</v>
      </c>
      <c r="E160" t="s">
        <v>31</v>
      </c>
      <c r="F160" t="s">
        <v>32</v>
      </c>
      <c r="G160" s="3">
        <v>1315000</v>
      </c>
      <c r="H160">
        <v>2010</v>
      </c>
      <c r="I160" t="s">
        <v>11</v>
      </c>
      <c r="J160">
        <v>9</v>
      </c>
      <c r="L160" t="str">
        <f>IF(VLOOKUP(D160,Resources!B:D,3,FALSE)=0,"",VLOOKUP(D160,Resources!B:D,3,FALSE))</f>
        <v/>
      </c>
    </row>
    <row r="161" spans="1:12" x14ac:dyDescent="0.2">
      <c r="A161">
        <v>990</v>
      </c>
      <c r="B161" t="str">
        <f t="shared" si="5"/>
        <v>Association of American Railroads_Metropolitan Planning Council201020000</v>
      </c>
      <c r="C161" t="s">
        <v>10</v>
      </c>
      <c r="D161" t="s">
        <v>35</v>
      </c>
      <c r="E161" t="s">
        <v>35</v>
      </c>
      <c r="F161" t="s">
        <v>36</v>
      </c>
      <c r="G161" s="3">
        <v>20000</v>
      </c>
      <c r="H161">
        <v>2010</v>
      </c>
      <c r="I161" t="s">
        <v>11</v>
      </c>
      <c r="J161">
        <v>10</v>
      </c>
      <c r="L161" t="str">
        <f>IF(VLOOKUP(D161,Resources!B:D,3,FALSE)=0,"",VLOOKUP(D161,Resources!B:D,3,FALSE))</f>
        <v>N</v>
      </c>
    </row>
    <row r="162" spans="1:12" x14ac:dyDescent="0.2">
      <c r="A162">
        <v>990</v>
      </c>
      <c r="B162" t="str">
        <f t="shared" si="5"/>
        <v>Association of American Railroads_NCSL Foundation for State Legislatures20107500</v>
      </c>
      <c r="C162" t="s">
        <v>10</v>
      </c>
      <c r="D162" t="s">
        <v>37</v>
      </c>
      <c r="E162" t="s">
        <v>37</v>
      </c>
      <c r="F162" t="s">
        <v>9</v>
      </c>
      <c r="G162" s="3">
        <v>7500</v>
      </c>
      <c r="H162">
        <v>2010</v>
      </c>
      <c r="I162" t="s">
        <v>11</v>
      </c>
      <c r="J162">
        <v>11</v>
      </c>
      <c r="L162" t="str">
        <f>IF(VLOOKUP(D162,Resources!B:D,3,FALSE)=0,"",VLOOKUP(D162,Resources!B:D,3,FALSE))</f>
        <v/>
      </c>
    </row>
    <row r="163" spans="1:12" x14ac:dyDescent="0.2">
      <c r="A163">
        <v>990</v>
      </c>
      <c r="B163" t="str">
        <f t="shared" si="5"/>
        <v>Association of American Railroads_North American Rail Shippers Association (NARS)20108500</v>
      </c>
      <c r="C163" t="s">
        <v>10</v>
      </c>
      <c r="D163" t="s">
        <v>97</v>
      </c>
      <c r="E163" t="s">
        <v>97</v>
      </c>
      <c r="F163" t="s">
        <v>98</v>
      </c>
      <c r="G163" s="3">
        <v>8500</v>
      </c>
      <c r="H163">
        <v>2010</v>
      </c>
      <c r="I163" t="s">
        <v>11</v>
      </c>
      <c r="J163">
        <v>12</v>
      </c>
      <c r="L163" t="str">
        <f>IF(VLOOKUP(D163,Resources!B:D,3,FALSE)=0,"",VLOOKUP(D163,Resources!B:D,3,FALSE))</f>
        <v/>
      </c>
    </row>
    <row r="164" spans="1:12" x14ac:dyDescent="0.2">
      <c r="A164">
        <v>990</v>
      </c>
      <c r="B164" t="str">
        <f t="shared" si="5"/>
        <v>Association of American Railroads_Operation Lifesaver201030500</v>
      </c>
      <c r="C164" t="s">
        <v>10</v>
      </c>
      <c r="D164" t="s">
        <v>111</v>
      </c>
      <c r="E164" t="s">
        <v>111</v>
      </c>
      <c r="F164" t="s">
        <v>84</v>
      </c>
      <c r="G164" s="3">
        <v>30500</v>
      </c>
      <c r="H164">
        <v>2010</v>
      </c>
      <c r="I164" t="s">
        <v>11</v>
      </c>
      <c r="J164">
        <v>13</v>
      </c>
      <c r="L164" t="str">
        <f>IF(VLOOKUP(D164,Resources!B:D,3,FALSE)=0,"",VLOOKUP(D164,Resources!B:D,3,FALSE))</f>
        <v/>
      </c>
    </row>
    <row r="165" spans="1:12" x14ac:dyDescent="0.2">
      <c r="A165">
        <v>990</v>
      </c>
      <c r="B165" t="str">
        <f t="shared" ref="B165:B196" si="6">C165&amp;"_"&amp;D165&amp;H165&amp;G165</f>
        <v>Association of American Railroads_Public Private Partnership201015000</v>
      </c>
      <c r="C165" t="s">
        <v>10</v>
      </c>
      <c r="D165" t="s">
        <v>108</v>
      </c>
      <c r="E165" t="s">
        <v>108</v>
      </c>
      <c r="G165" s="3">
        <v>15000</v>
      </c>
      <c r="H165">
        <v>2010</v>
      </c>
      <c r="I165" t="s">
        <v>11</v>
      </c>
      <c r="J165">
        <v>14</v>
      </c>
      <c r="L165" t="str">
        <f>IF(VLOOKUP(D165,Resources!B:D,3,FALSE)=0,"",VLOOKUP(D165,Resources!B:D,3,FALSE))</f>
        <v/>
      </c>
    </row>
    <row r="166" spans="1:12" x14ac:dyDescent="0.2">
      <c r="A166">
        <v>990</v>
      </c>
      <c r="B166" t="str">
        <f t="shared" si="6"/>
        <v>Association of American Railroads_Railroad Research Foundation2010144000</v>
      </c>
      <c r="C166" t="s">
        <v>10</v>
      </c>
      <c r="D166" t="s">
        <v>38</v>
      </c>
      <c r="E166" t="s">
        <v>38</v>
      </c>
      <c r="F166" t="s">
        <v>39</v>
      </c>
      <c r="G166" s="3">
        <v>144000</v>
      </c>
      <c r="H166">
        <v>2010</v>
      </c>
      <c r="I166" t="s">
        <v>11</v>
      </c>
      <c r="J166">
        <v>15</v>
      </c>
      <c r="L166" t="str">
        <f>IF(VLOOKUP(D166,Resources!B:D,3,FALSE)=0,"",VLOOKUP(D166,Resources!B:D,3,FALSE))</f>
        <v/>
      </c>
    </row>
    <row r="167" spans="1:12" x14ac:dyDescent="0.2">
      <c r="A167">
        <v>990</v>
      </c>
      <c r="B167" t="str">
        <f t="shared" si="6"/>
        <v>Association of American Railroads_Surface Transportation Policy Project2010120000</v>
      </c>
      <c r="C167" t="s">
        <v>10</v>
      </c>
      <c r="D167" t="s">
        <v>40</v>
      </c>
      <c r="E167" t="s">
        <v>40</v>
      </c>
      <c r="F167" t="s">
        <v>14</v>
      </c>
      <c r="G167" s="3">
        <v>120000</v>
      </c>
      <c r="H167">
        <v>2010</v>
      </c>
      <c r="I167" t="s">
        <v>11</v>
      </c>
      <c r="J167">
        <v>16</v>
      </c>
      <c r="L167" t="str">
        <f>IF(VLOOKUP(D167,Resources!B:D,3,FALSE)=0,"",VLOOKUP(D167,Resources!B:D,3,FALSE))</f>
        <v/>
      </c>
    </row>
    <row r="168" spans="1:12" x14ac:dyDescent="0.2">
      <c r="A168">
        <v>990</v>
      </c>
      <c r="B168" t="str">
        <f t="shared" si="6"/>
        <v>Association of American Railroads_Transportation Research Board, NAS201032500</v>
      </c>
      <c r="C168" t="s">
        <v>10</v>
      </c>
      <c r="D168" t="s">
        <v>114</v>
      </c>
      <c r="E168" t="s">
        <v>41</v>
      </c>
      <c r="F168" t="s">
        <v>42</v>
      </c>
      <c r="G168" s="3">
        <v>32500</v>
      </c>
      <c r="H168">
        <v>2010</v>
      </c>
      <c r="I168" t="s">
        <v>11</v>
      </c>
      <c r="J168">
        <v>17</v>
      </c>
      <c r="L168" t="str">
        <f>IF(VLOOKUP(D168,Resources!B:D,3,FALSE)=0,"",VLOOKUP(D168,Resources!B:D,3,FALSE))</f>
        <v/>
      </c>
    </row>
    <row r="169" spans="1:12" x14ac:dyDescent="0.2">
      <c r="A169">
        <v>990</v>
      </c>
      <c r="B169" t="str">
        <f t="shared" si="6"/>
        <v>Association of American Railroads_University of Illinois2010124400</v>
      </c>
      <c r="C169" t="s">
        <v>10</v>
      </c>
      <c r="D169" t="s">
        <v>15</v>
      </c>
      <c r="E169" t="s">
        <v>15</v>
      </c>
      <c r="F169" t="s">
        <v>16</v>
      </c>
      <c r="G169" s="3">
        <v>124400</v>
      </c>
      <c r="H169">
        <v>2010</v>
      </c>
      <c r="I169" t="s">
        <v>11</v>
      </c>
      <c r="J169">
        <v>18</v>
      </c>
      <c r="L169" t="str">
        <f>IF(VLOOKUP(D169,Resources!B:D,3,FALSE)=0,"",VLOOKUP(D169,Resources!B:D,3,FALSE))</f>
        <v/>
      </c>
    </row>
    <row r="170" spans="1:12" x14ac:dyDescent="0.2">
      <c r="A170">
        <v>990</v>
      </c>
      <c r="B170" t="str">
        <f t="shared" si="6"/>
        <v>Association of American Railroads_Metropolitan Planning Council200920000</v>
      </c>
      <c r="C170" t="s">
        <v>10</v>
      </c>
      <c r="D170" t="s">
        <v>35</v>
      </c>
      <c r="E170" t="s">
        <v>35</v>
      </c>
      <c r="F170" t="s">
        <v>36</v>
      </c>
      <c r="G170" s="3">
        <v>20000</v>
      </c>
      <c r="H170">
        <v>2009</v>
      </c>
      <c r="I170" t="s">
        <v>11</v>
      </c>
      <c r="J170">
        <v>1</v>
      </c>
      <c r="L170" t="str">
        <f>IF(VLOOKUP(D170,Resources!B:D,3,FALSE)=0,"",VLOOKUP(D170,Resources!B:D,3,FALSE))</f>
        <v>N</v>
      </c>
    </row>
    <row r="171" spans="1:12" x14ac:dyDescent="0.2">
      <c r="A171">
        <v>990</v>
      </c>
      <c r="B171" t="str">
        <f t="shared" si="6"/>
        <v>Association of American Railroads_Railroad Research Foundation2009375838</v>
      </c>
      <c r="C171" t="s">
        <v>10</v>
      </c>
      <c r="D171" t="s">
        <v>38</v>
      </c>
      <c r="E171" t="s">
        <v>38</v>
      </c>
      <c r="F171" t="s">
        <v>39</v>
      </c>
      <c r="G171" s="3">
        <v>375838</v>
      </c>
      <c r="H171">
        <v>2009</v>
      </c>
      <c r="I171" t="s">
        <v>11</v>
      </c>
      <c r="J171">
        <v>2</v>
      </c>
      <c r="L171" t="str">
        <f>IF(VLOOKUP(D171,Resources!B:D,3,FALSE)=0,"",VLOOKUP(D171,Resources!B:D,3,FALSE))</f>
        <v/>
      </c>
    </row>
    <row r="172" spans="1:12" x14ac:dyDescent="0.2">
      <c r="A172">
        <v>990</v>
      </c>
      <c r="B172" t="str">
        <f t="shared" si="6"/>
        <v>Association of American Railroads_University of Illinois2009183400</v>
      </c>
      <c r="C172" t="s">
        <v>10</v>
      </c>
      <c r="D172" t="s">
        <v>15</v>
      </c>
      <c r="E172" t="s">
        <v>15</v>
      </c>
      <c r="F172" t="s">
        <v>16</v>
      </c>
      <c r="G172" s="3">
        <v>183400</v>
      </c>
      <c r="H172">
        <v>2009</v>
      </c>
      <c r="I172" t="s">
        <v>11</v>
      </c>
      <c r="J172">
        <v>3</v>
      </c>
      <c r="L172" t="str">
        <f>IF(VLOOKUP(D172,Resources!B:D,3,FALSE)=0,"",VLOOKUP(D172,Resources!B:D,3,FALSE))</f>
        <v/>
      </c>
    </row>
    <row r="173" spans="1:12" x14ac:dyDescent="0.2">
      <c r="A173">
        <v>990</v>
      </c>
      <c r="B173" t="str">
        <f t="shared" si="6"/>
        <v>Association of American Railroads_Congressional Black Caucus Foundation200910000</v>
      </c>
      <c r="C173" t="s">
        <v>10</v>
      </c>
      <c r="D173" t="s">
        <v>23</v>
      </c>
      <c r="E173" t="s">
        <v>23</v>
      </c>
      <c r="F173" t="s">
        <v>24</v>
      </c>
      <c r="G173" s="3">
        <v>10000</v>
      </c>
      <c r="H173">
        <v>2009</v>
      </c>
      <c r="I173" t="s">
        <v>11</v>
      </c>
      <c r="J173">
        <v>4</v>
      </c>
      <c r="L173" t="str">
        <f>IF(VLOOKUP(D173,Resources!B:D,3,FALSE)=0,"",VLOOKUP(D173,Resources!B:D,3,FALSE))</f>
        <v/>
      </c>
    </row>
    <row r="174" spans="1:12" x14ac:dyDescent="0.2">
      <c r="A174">
        <v>990</v>
      </c>
      <c r="B174" t="str">
        <f t="shared" si="6"/>
        <v>Association of American Railroads_The Center for American Progress200910000</v>
      </c>
      <c r="C174" t="s">
        <v>10</v>
      </c>
      <c r="D174" t="s">
        <v>109</v>
      </c>
      <c r="E174" t="s">
        <v>109</v>
      </c>
      <c r="F174" t="s">
        <v>110</v>
      </c>
      <c r="G174" s="3">
        <v>10000</v>
      </c>
      <c r="H174">
        <v>2009</v>
      </c>
      <c r="I174" t="s">
        <v>11</v>
      </c>
      <c r="J174">
        <v>5</v>
      </c>
      <c r="L174" t="str">
        <f>IF(VLOOKUP(D174,Resources!B:D,3,FALSE)=0,"",VLOOKUP(D174,Resources!B:D,3,FALSE))</f>
        <v/>
      </c>
    </row>
    <row r="175" spans="1:12" x14ac:dyDescent="0.2">
      <c r="A175">
        <v>990</v>
      </c>
      <c r="B175" t="str">
        <f t="shared" si="6"/>
        <v>Association of American Railroads_Operation Lifesaver200927500</v>
      </c>
      <c r="C175" t="s">
        <v>10</v>
      </c>
      <c r="D175" t="s">
        <v>111</v>
      </c>
      <c r="E175" t="s">
        <v>111</v>
      </c>
      <c r="F175" t="s">
        <v>84</v>
      </c>
      <c r="G175" s="3">
        <v>27500</v>
      </c>
      <c r="H175">
        <v>2009</v>
      </c>
      <c r="I175" t="s">
        <v>11</v>
      </c>
      <c r="J175">
        <v>6</v>
      </c>
      <c r="L175" t="str">
        <f>IF(VLOOKUP(D175,Resources!B:D,3,FALSE)=0,"",VLOOKUP(D175,Resources!B:D,3,FALSE))</f>
        <v/>
      </c>
    </row>
    <row r="176" spans="1:12" x14ac:dyDescent="0.2">
      <c r="A176">
        <v>990</v>
      </c>
      <c r="B176" t="str">
        <f t="shared" si="6"/>
        <v>Association of American Railroads_Transportation Research Board, NAS200965000</v>
      </c>
      <c r="C176" t="s">
        <v>10</v>
      </c>
      <c r="D176" t="s">
        <v>114</v>
      </c>
      <c r="E176" t="s">
        <v>41</v>
      </c>
      <c r="F176" t="s">
        <v>42</v>
      </c>
      <c r="G176" s="3">
        <v>65000</v>
      </c>
      <c r="H176">
        <v>2009</v>
      </c>
      <c r="I176" t="s">
        <v>11</v>
      </c>
      <c r="J176">
        <v>7</v>
      </c>
      <c r="L176" t="str">
        <f>IF(VLOOKUP(D176,Resources!B:D,3,FALSE)=0,"",VLOOKUP(D176,Resources!B:D,3,FALSE))</f>
        <v/>
      </c>
    </row>
    <row r="177" spans="1:12" x14ac:dyDescent="0.2">
      <c r="A177">
        <v>990</v>
      </c>
      <c r="B177" t="str">
        <f t="shared" si="6"/>
        <v>Association of American Railroads_Because of Elizabeth20095477</v>
      </c>
      <c r="C177" t="s">
        <v>10</v>
      </c>
      <c r="D177" t="s">
        <v>17</v>
      </c>
      <c r="E177" t="s">
        <v>17</v>
      </c>
      <c r="F177" t="s">
        <v>18</v>
      </c>
      <c r="G177" s="3">
        <v>5477</v>
      </c>
      <c r="H177">
        <v>2009</v>
      </c>
      <c r="I177" t="s">
        <v>11</v>
      </c>
      <c r="J177">
        <v>8</v>
      </c>
      <c r="L177" t="str">
        <f>IF(VLOOKUP(D177,Resources!B:D,3,FALSE)=0,"",VLOOKUP(D177,Resources!B:D,3,FALSE))</f>
        <v>N</v>
      </c>
    </row>
    <row r="178" spans="1:12" x14ac:dyDescent="0.2">
      <c r="A178">
        <v>990</v>
      </c>
      <c r="B178" t="str">
        <f t="shared" si="6"/>
        <v>Association of American Railroads_Metropolitan Planning Council200820000</v>
      </c>
      <c r="C178" t="s">
        <v>10</v>
      </c>
      <c r="D178" t="s">
        <v>35</v>
      </c>
      <c r="E178" t="s">
        <v>35</v>
      </c>
      <c r="F178" t="s">
        <v>36</v>
      </c>
      <c r="G178" s="3">
        <v>20000</v>
      </c>
      <c r="H178">
        <v>2008</v>
      </c>
      <c r="I178" t="s">
        <v>11</v>
      </c>
      <c r="J178">
        <v>1</v>
      </c>
      <c r="L178" t="str">
        <f>IF(VLOOKUP(D178,Resources!B:D,3,FALSE)=0,"",VLOOKUP(D178,Resources!B:D,3,FALSE))</f>
        <v>N</v>
      </c>
    </row>
    <row r="179" spans="1:12" x14ac:dyDescent="0.2">
      <c r="A179">
        <v>990</v>
      </c>
      <c r="B179" t="str">
        <f t="shared" si="6"/>
        <v>Association of American Railroads_Operation Lifesaver200830500</v>
      </c>
      <c r="C179" t="s">
        <v>10</v>
      </c>
      <c r="D179" t="s">
        <v>111</v>
      </c>
      <c r="E179" t="s">
        <v>111</v>
      </c>
      <c r="F179" t="s">
        <v>84</v>
      </c>
      <c r="G179" s="3">
        <v>30500</v>
      </c>
      <c r="H179">
        <v>2008</v>
      </c>
      <c r="I179" t="s">
        <v>11</v>
      </c>
      <c r="J179">
        <v>2</v>
      </c>
      <c r="L179" t="str">
        <f>IF(VLOOKUP(D179,Resources!B:D,3,FALSE)=0,"",VLOOKUP(D179,Resources!B:D,3,FALSE))</f>
        <v/>
      </c>
    </row>
    <row r="180" spans="1:12" x14ac:dyDescent="0.2">
      <c r="A180">
        <v>990</v>
      </c>
      <c r="B180" t="str">
        <f t="shared" si="6"/>
        <v>Association of American Railroads_Railroad Research Foundation2008201716</v>
      </c>
      <c r="C180" t="s">
        <v>10</v>
      </c>
      <c r="D180" t="s">
        <v>38</v>
      </c>
      <c r="E180" t="s">
        <v>38</v>
      </c>
      <c r="F180" t="s">
        <v>39</v>
      </c>
      <c r="G180" s="3">
        <v>201716</v>
      </c>
      <c r="H180">
        <v>2008</v>
      </c>
      <c r="I180" t="s">
        <v>11</v>
      </c>
      <c r="J180">
        <v>3</v>
      </c>
      <c r="L180" t="str">
        <f>IF(VLOOKUP(D180,Resources!B:D,3,FALSE)=0,"",VLOOKUP(D180,Resources!B:D,3,FALSE))</f>
        <v/>
      </c>
    </row>
    <row r="181" spans="1:12" x14ac:dyDescent="0.2">
      <c r="A181">
        <v>990</v>
      </c>
      <c r="B181" t="str">
        <f t="shared" si="6"/>
        <v>Association of American Railroads_University of Illinois200868900</v>
      </c>
      <c r="C181" t="s">
        <v>10</v>
      </c>
      <c r="D181" t="s">
        <v>15</v>
      </c>
      <c r="E181" t="s">
        <v>15</v>
      </c>
      <c r="F181" t="s">
        <v>16</v>
      </c>
      <c r="G181" s="3">
        <v>68900</v>
      </c>
      <c r="H181">
        <v>2008</v>
      </c>
      <c r="I181" t="s">
        <v>11</v>
      </c>
      <c r="J181">
        <v>4</v>
      </c>
      <c r="L181" t="str">
        <f>IF(VLOOKUP(D181,Resources!B:D,3,FALSE)=0,"",VLOOKUP(D181,Resources!B:D,3,FALSE))</f>
        <v/>
      </c>
    </row>
  </sheetData>
  <autoFilter ref="D1:L163" xr:uid="{22939BA0-A060-8342-8925-C443466FE664}"/>
  <sortState xmlns:xlrd2="http://schemas.microsoft.com/office/spreadsheetml/2017/richdata2" ref="A2:L192">
    <sortCondition descending="1" ref="H2:H192"/>
    <sortCondition ref="J2:J1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2979-E817-C248-B4AD-2F0D614C9D30}">
  <dimension ref="A1:D56"/>
  <sheetViews>
    <sheetView zoomScale="150" zoomScaleNormal="150" workbookViewId="0">
      <selection sqref="A1:D1048576"/>
    </sheetView>
  </sheetViews>
  <sheetFormatPr baseColWidth="10" defaultRowHeight="16" x14ac:dyDescent="0.2"/>
  <cols>
    <col min="2" max="2" width="36" customWidth="1"/>
    <col min="3" max="3" width="31" bestFit="1" customWidth="1"/>
    <col min="4" max="4" width="13.6640625" style="3" bestFit="1" customWidth="1"/>
  </cols>
  <sheetData>
    <row r="1" spans="1:4" x14ac:dyDescent="0.2">
      <c r="A1" s="1" t="s">
        <v>116</v>
      </c>
      <c r="B1" s="1" t="s">
        <v>151</v>
      </c>
      <c r="C1" s="1" t="s">
        <v>152</v>
      </c>
      <c r="D1" s="2" t="s">
        <v>153</v>
      </c>
    </row>
    <row r="2" spans="1:4" x14ac:dyDescent="0.2">
      <c r="A2">
        <v>2018</v>
      </c>
      <c r="B2" t="s">
        <v>160</v>
      </c>
      <c r="C2" t="s">
        <v>154</v>
      </c>
      <c r="D2" s="3">
        <v>12885501</v>
      </c>
    </row>
    <row r="3" spans="1:4" x14ac:dyDescent="0.2">
      <c r="A3">
        <v>2018</v>
      </c>
      <c r="B3" t="s">
        <v>155</v>
      </c>
      <c r="C3" t="s">
        <v>156</v>
      </c>
      <c r="D3" s="3">
        <v>3752718</v>
      </c>
    </row>
    <row r="4" spans="1:4" x14ac:dyDescent="0.2">
      <c r="A4">
        <v>2018</v>
      </c>
      <c r="B4" t="s">
        <v>157</v>
      </c>
      <c r="C4" t="s">
        <v>158</v>
      </c>
      <c r="D4" s="3">
        <v>768246</v>
      </c>
    </row>
    <row r="5" spans="1:4" x14ac:dyDescent="0.2">
      <c r="A5">
        <v>2018</v>
      </c>
      <c r="B5" t="s">
        <v>159</v>
      </c>
      <c r="C5" t="s">
        <v>161</v>
      </c>
      <c r="D5" s="3">
        <v>582552</v>
      </c>
    </row>
    <row r="6" spans="1:4" x14ac:dyDescent="0.2">
      <c r="A6">
        <v>2018</v>
      </c>
      <c r="B6" t="s">
        <v>162</v>
      </c>
      <c r="C6" t="s">
        <v>163</v>
      </c>
      <c r="D6" s="3">
        <v>432996</v>
      </c>
    </row>
    <row r="7" spans="1:4" x14ac:dyDescent="0.2">
      <c r="A7">
        <v>2017</v>
      </c>
      <c r="B7" t="s">
        <v>160</v>
      </c>
      <c r="C7" t="s">
        <v>154</v>
      </c>
      <c r="D7" s="3">
        <v>13189773</v>
      </c>
    </row>
    <row r="8" spans="1:4" x14ac:dyDescent="0.2">
      <c r="A8">
        <v>2017</v>
      </c>
      <c r="B8" t="s">
        <v>155</v>
      </c>
      <c r="C8" t="s">
        <v>156</v>
      </c>
      <c r="D8" s="3">
        <v>5179101</v>
      </c>
    </row>
    <row r="9" spans="1:4" x14ac:dyDescent="0.2">
      <c r="A9">
        <v>2017</v>
      </c>
      <c r="B9" t="s">
        <v>157</v>
      </c>
      <c r="C9" t="s">
        <v>158</v>
      </c>
      <c r="D9" s="3">
        <v>1113335</v>
      </c>
    </row>
    <row r="10" spans="1:4" x14ac:dyDescent="0.2">
      <c r="A10">
        <v>2017</v>
      </c>
      <c r="B10" t="s">
        <v>162</v>
      </c>
      <c r="C10" t="s">
        <v>163</v>
      </c>
      <c r="D10" s="3">
        <v>412900</v>
      </c>
    </row>
    <row r="11" spans="1:4" x14ac:dyDescent="0.2">
      <c r="A11">
        <v>2017</v>
      </c>
      <c r="B11" t="s">
        <v>164</v>
      </c>
      <c r="C11" t="s">
        <v>158</v>
      </c>
      <c r="D11" s="3">
        <v>372263</v>
      </c>
    </row>
    <row r="12" spans="1:4" x14ac:dyDescent="0.2">
      <c r="A12">
        <v>2016</v>
      </c>
      <c r="B12" t="s">
        <v>160</v>
      </c>
      <c r="C12" t="s">
        <v>154</v>
      </c>
      <c r="D12" s="3">
        <v>14024053</v>
      </c>
    </row>
    <row r="13" spans="1:4" x14ac:dyDescent="0.2">
      <c r="A13">
        <v>2016</v>
      </c>
      <c r="B13" t="s">
        <v>155</v>
      </c>
      <c r="C13" t="s">
        <v>156</v>
      </c>
      <c r="D13" s="3">
        <v>4724117</v>
      </c>
    </row>
    <row r="14" spans="1:4" x14ac:dyDescent="0.2">
      <c r="A14">
        <v>2016</v>
      </c>
      <c r="B14" t="s">
        <v>157</v>
      </c>
      <c r="C14" t="s">
        <v>158</v>
      </c>
      <c r="D14" s="3">
        <v>1283976</v>
      </c>
    </row>
    <row r="15" spans="1:4" x14ac:dyDescent="0.2">
      <c r="A15">
        <v>2016</v>
      </c>
      <c r="B15" t="s">
        <v>189</v>
      </c>
      <c r="C15" t="s">
        <v>165</v>
      </c>
      <c r="D15" s="3">
        <v>971254</v>
      </c>
    </row>
    <row r="16" spans="1:4" x14ac:dyDescent="0.2">
      <c r="A16">
        <v>2016</v>
      </c>
      <c r="B16" t="s">
        <v>166</v>
      </c>
      <c r="C16" t="s">
        <v>167</v>
      </c>
      <c r="D16" s="3">
        <v>856898</v>
      </c>
    </row>
    <row r="17" spans="1:4" x14ac:dyDescent="0.2">
      <c r="A17">
        <v>2015</v>
      </c>
      <c r="B17" t="s">
        <v>160</v>
      </c>
      <c r="C17" t="s">
        <v>154</v>
      </c>
      <c r="D17" s="3">
        <v>15488151</v>
      </c>
    </row>
    <row r="18" spans="1:4" x14ac:dyDescent="0.2">
      <c r="A18">
        <v>2015</v>
      </c>
      <c r="B18" t="s">
        <v>168</v>
      </c>
      <c r="C18" t="s">
        <v>156</v>
      </c>
      <c r="D18" s="3">
        <v>5031859</v>
      </c>
    </row>
    <row r="19" spans="1:4" x14ac:dyDescent="0.2">
      <c r="A19">
        <v>2015</v>
      </c>
      <c r="B19" t="s">
        <v>157</v>
      </c>
      <c r="C19" t="s">
        <v>158</v>
      </c>
      <c r="D19" s="3">
        <v>1150324</v>
      </c>
    </row>
    <row r="20" spans="1:4" x14ac:dyDescent="0.2">
      <c r="A20">
        <v>2015</v>
      </c>
      <c r="B20" t="s">
        <v>166</v>
      </c>
      <c r="C20" t="s">
        <v>167</v>
      </c>
      <c r="D20" s="3">
        <v>1091629</v>
      </c>
    </row>
    <row r="21" spans="1:4" x14ac:dyDescent="0.2">
      <c r="A21">
        <v>2015</v>
      </c>
      <c r="B21" t="s">
        <v>192</v>
      </c>
      <c r="C21" t="s">
        <v>165</v>
      </c>
      <c r="D21" s="3">
        <v>563370</v>
      </c>
    </row>
    <row r="22" spans="1:4" x14ac:dyDescent="0.2">
      <c r="A22">
        <v>2014</v>
      </c>
      <c r="B22" t="s">
        <v>160</v>
      </c>
      <c r="C22" t="s">
        <v>154</v>
      </c>
      <c r="D22" s="3">
        <v>15583144</v>
      </c>
    </row>
    <row r="23" spans="1:4" x14ac:dyDescent="0.2">
      <c r="A23">
        <v>2014</v>
      </c>
      <c r="B23" t="s">
        <v>169</v>
      </c>
      <c r="C23" t="s">
        <v>158</v>
      </c>
      <c r="D23" s="3">
        <v>1549707</v>
      </c>
    </row>
    <row r="24" spans="1:4" x14ac:dyDescent="0.2">
      <c r="A24">
        <v>2014</v>
      </c>
      <c r="B24" t="s">
        <v>166</v>
      </c>
      <c r="C24" t="s">
        <v>167</v>
      </c>
      <c r="D24" s="3">
        <v>1190664</v>
      </c>
    </row>
    <row r="25" spans="1:4" x14ac:dyDescent="0.2">
      <c r="A25">
        <v>2014</v>
      </c>
      <c r="B25" t="s">
        <v>192</v>
      </c>
      <c r="C25" t="s">
        <v>165</v>
      </c>
      <c r="D25" s="3">
        <v>1081005</v>
      </c>
    </row>
    <row r="26" spans="1:4" x14ac:dyDescent="0.2">
      <c r="A26">
        <v>2014</v>
      </c>
      <c r="B26" t="s">
        <v>189</v>
      </c>
      <c r="C26" t="s">
        <v>165</v>
      </c>
      <c r="D26" s="3">
        <v>758294</v>
      </c>
    </row>
    <row r="27" spans="1:4" x14ac:dyDescent="0.2">
      <c r="A27">
        <v>2013</v>
      </c>
      <c r="B27" t="s">
        <v>160</v>
      </c>
      <c r="C27" t="s">
        <v>154</v>
      </c>
      <c r="D27" s="3">
        <v>13745337</v>
      </c>
    </row>
    <row r="28" spans="1:4" x14ac:dyDescent="0.2">
      <c r="A28">
        <v>2013</v>
      </c>
      <c r="B28" t="s">
        <v>166</v>
      </c>
      <c r="C28" t="s">
        <v>167</v>
      </c>
      <c r="D28" s="3">
        <v>1419520</v>
      </c>
    </row>
    <row r="29" spans="1:4" x14ac:dyDescent="0.2">
      <c r="A29">
        <v>2013</v>
      </c>
      <c r="B29" t="s">
        <v>169</v>
      </c>
      <c r="C29" t="s">
        <v>158</v>
      </c>
      <c r="D29" s="3">
        <v>1288877</v>
      </c>
    </row>
    <row r="30" spans="1:4" x14ac:dyDescent="0.2">
      <c r="A30">
        <v>2013</v>
      </c>
      <c r="B30" t="s">
        <v>170</v>
      </c>
      <c r="C30" t="s">
        <v>165</v>
      </c>
      <c r="D30" s="3">
        <v>1157005</v>
      </c>
    </row>
    <row r="31" spans="1:4" x14ac:dyDescent="0.2">
      <c r="A31">
        <v>2013</v>
      </c>
      <c r="B31" t="s">
        <v>171</v>
      </c>
      <c r="C31" t="s">
        <v>165</v>
      </c>
      <c r="D31" s="3">
        <v>1027908</v>
      </c>
    </row>
    <row r="32" spans="1:4" x14ac:dyDescent="0.2">
      <c r="A32">
        <v>2012</v>
      </c>
      <c r="B32" t="s">
        <v>160</v>
      </c>
      <c r="C32" t="s">
        <v>154</v>
      </c>
      <c r="D32" s="3">
        <v>15425097</v>
      </c>
    </row>
    <row r="33" spans="1:4" x14ac:dyDescent="0.2">
      <c r="A33">
        <v>2012</v>
      </c>
      <c r="B33" t="s">
        <v>169</v>
      </c>
      <c r="C33" t="s">
        <v>158</v>
      </c>
      <c r="D33" s="3">
        <v>485357</v>
      </c>
    </row>
    <row r="34" spans="1:4" x14ac:dyDescent="0.2">
      <c r="A34">
        <v>2012</v>
      </c>
      <c r="B34" t="s">
        <v>157</v>
      </c>
      <c r="C34" t="s">
        <v>158</v>
      </c>
      <c r="D34" s="3">
        <v>446353</v>
      </c>
    </row>
    <row r="35" spans="1:4" x14ac:dyDescent="0.2">
      <c r="A35">
        <v>2012</v>
      </c>
      <c r="B35" t="s">
        <v>172</v>
      </c>
      <c r="C35" t="s">
        <v>173</v>
      </c>
      <c r="D35" s="3">
        <v>440118</v>
      </c>
    </row>
    <row r="36" spans="1:4" x14ac:dyDescent="0.2">
      <c r="A36">
        <v>2012</v>
      </c>
      <c r="B36" t="s">
        <v>174</v>
      </c>
      <c r="C36" t="s">
        <v>175</v>
      </c>
      <c r="D36" s="3">
        <v>360187</v>
      </c>
    </row>
    <row r="37" spans="1:4" x14ac:dyDescent="0.2">
      <c r="A37">
        <v>2011</v>
      </c>
      <c r="B37" t="s">
        <v>160</v>
      </c>
      <c r="C37" t="s">
        <v>154</v>
      </c>
      <c r="D37" s="3">
        <v>13450277</v>
      </c>
    </row>
    <row r="38" spans="1:4" x14ac:dyDescent="0.2">
      <c r="A38">
        <v>2011</v>
      </c>
      <c r="B38" t="s">
        <v>169</v>
      </c>
      <c r="C38" t="s">
        <v>158</v>
      </c>
      <c r="D38" s="3">
        <v>994814</v>
      </c>
    </row>
    <row r="39" spans="1:4" x14ac:dyDescent="0.2">
      <c r="A39">
        <v>2011</v>
      </c>
      <c r="B39" t="s">
        <v>172</v>
      </c>
      <c r="C39" t="s">
        <v>173</v>
      </c>
      <c r="D39" s="3">
        <v>788470</v>
      </c>
    </row>
    <row r="40" spans="1:4" x14ac:dyDescent="0.2">
      <c r="A40">
        <v>2011</v>
      </c>
      <c r="B40" t="s">
        <v>189</v>
      </c>
      <c r="C40" t="s">
        <v>158</v>
      </c>
      <c r="D40" s="3">
        <v>508097</v>
      </c>
    </row>
    <row r="41" spans="1:4" x14ac:dyDescent="0.2">
      <c r="A41">
        <v>2011</v>
      </c>
      <c r="B41" t="s">
        <v>174</v>
      </c>
      <c r="C41" t="s">
        <v>175</v>
      </c>
      <c r="D41" s="3">
        <v>480000</v>
      </c>
    </row>
    <row r="42" spans="1:4" x14ac:dyDescent="0.2">
      <c r="A42">
        <v>2010</v>
      </c>
      <c r="B42" t="s">
        <v>160</v>
      </c>
      <c r="C42" t="s">
        <v>154</v>
      </c>
      <c r="D42" s="3">
        <v>13351200</v>
      </c>
    </row>
    <row r="43" spans="1:4" x14ac:dyDescent="0.2">
      <c r="A43">
        <v>2010</v>
      </c>
      <c r="B43" t="s">
        <v>157</v>
      </c>
      <c r="C43" t="s">
        <v>158</v>
      </c>
      <c r="D43" s="3">
        <v>467552</v>
      </c>
    </row>
    <row r="44" spans="1:4" x14ac:dyDescent="0.2">
      <c r="A44">
        <v>2010</v>
      </c>
      <c r="B44" t="s">
        <v>174</v>
      </c>
      <c r="C44" t="s">
        <v>175</v>
      </c>
      <c r="D44" s="3">
        <v>440000</v>
      </c>
    </row>
    <row r="45" spans="1:4" x14ac:dyDescent="0.2">
      <c r="A45">
        <v>2010</v>
      </c>
      <c r="B45" t="s">
        <v>176</v>
      </c>
      <c r="C45" t="s">
        <v>158</v>
      </c>
      <c r="D45" s="3">
        <v>397141</v>
      </c>
    </row>
    <row r="46" spans="1:4" x14ac:dyDescent="0.2">
      <c r="A46">
        <v>2010</v>
      </c>
      <c r="B46" t="s">
        <v>177</v>
      </c>
      <c r="C46" t="s">
        <v>154</v>
      </c>
      <c r="D46" s="3">
        <v>325000</v>
      </c>
    </row>
    <row r="47" spans="1:4" x14ac:dyDescent="0.2">
      <c r="A47">
        <v>2009</v>
      </c>
      <c r="B47" t="s">
        <v>178</v>
      </c>
      <c r="C47" t="s">
        <v>175</v>
      </c>
      <c r="D47" s="3">
        <v>840929</v>
      </c>
    </row>
    <row r="48" spans="1:4" x14ac:dyDescent="0.2">
      <c r="A48">
        <v>2009</v>
      </c>
      <c r="B48" t="s">
        <v>179</v>
      </c>
      <c r="C48" t="s">
        <v>180</v>
      </c>
      <c r="D48" s="3">
        <v>634149</v>
      </c>
    </row>
    <row r="49" spans="1:4" x14ac:dyDescent="0.2">
      <c r="A49">
        <v>2009</v>
      </c>
      <c r="B49" t="s">
        <v>181</v>
      </c>
      <c r="C49" t="s">
        <v>154</v>
      </c>
      <c r="D49" s="3">
        <v>565915</v>
      </c>
    </row>
    <row r="50" spans="1:4" x14ac:dyDescent="0.2">
      <c r="A50">
        <v>2009</v>
      </c>
      <c r="B50" t="s">
        <v>176</v>
      </c>
      <c r="C50" t="s">
        <v>158</v>
      </c>
      <c r="D50" s="3">
        <v>554822</v>
      </c>
    </row>
    <row r="51" spans="1:4" x14ac:dyDescent="0.2">
      <c r="A51">
        <v>2009</v>
      </c>
      <c r="B51" t="s">
        <v>160</v>
      </c>
      <c r="C51" t="s">
        <v>154</v>
      </c>
      <c r="D51" s="3">
        <v>13811698</v>
      </c>
    </row>
    <row r="52" spans="1:4" x14ac:dyDescent="0.2">
      <c r="A52">
        <v>2008</v>
      </c>
      <c r="B52" t="s">
        <v>171</v>
      </c>
      <c r="C52" t="s">
        <v>182</v>
      </c>
      <c r="D52" s="3">
        <v>830856</v>
      </c>
    </row>
    <row r="53" spans="1:4" x14ac:dyDescent="0.2">
      <c r="A53">
        <v>2008</v>
      </c>
      <c r="B53" t="s">
        <v>169</v>
      </c>
      <c r="C53" t="s">
        <v>158</v>
      </c>
      <c r="D53" s="3">
        <v>791012</v>
      </c>
    </row>
    <row r="54" spans="1:4" x14ac:dyDescent="0.2">
      <c r="A54">
        <v>2008</v>
      </c>
      <c r="B54" t="s">
        <v>181</v>
      </c>
      <c r="C54" t="s">
        <v>154</v>
      </c>
      <c r="D54" s="3">
        <v>719012</v>
      </c>
    </row>
    <row r="55" spans="1:4" x14ac:dyDescent="0.2">
      <c r="A55">
        <v>2008</v>
      </c>
      <c r="B55" t="s">
        <v>183</v>
      </c>
      <c r="C55" t="s">
        <v>184</v>
      </c>
      <c r="D55" s="3">
        <v>686894</v>
      </c>
    </row>
    <row r="56" spans="1:4" x14ac:dyDescent="0.2">
      <c r="A56">
        <v>2008</v>
      </c>
      <c r="B56" t="s">
        <v>174</v>
      </c>
      <c r="C56" t="s">
        <v>175</v>
      </c>
      <c r="D56" s="3">
        <v>575000</v>
      </c>
    </row>
  </sheetData>
  <autoFilter ref="A1:D57" xr:uid="{6F9B5702-9C5A-DB45-9C60-67E31D2B358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5260-71F4-B146-B296-D69E094BDA34}">
  <dimension ref="A1:D73"/>
  <sheetViews>
    <sheetView workbookViewId="0">
      <selection activeCell="D21" sqref="D21"/>
    </sheetView>
  </sheetViews>
  <sheetFormatPr baseColWidth="10" defaultRowHeight="16" x14ac:dyDescent="0.2"/>
  <cols>
    <col min="1" max="1" width="36.1640625" customWidth="1"/>
    <col min="2" max="2" width="66" customWidth="1"/>
    <col min="3" max="3" width="37" customWidth="1"/>
  </cols>
  <sheetData>
    <row r="1" spans="1:4" x14ac:dyDescent="0.2">
      <c r="A1" s="1" t="s">
        <v>185</v>
      </c>
      <c r="B1" s="1" t="s">
        <v>113</v>
      </c>
      <c r="C1" s="1" t="s">
        <v>122</v>
      </c>
      <c r="D1" s="1" t="s">
        <v>129</v>
      </c>
    </row>
    <row r="2" spans="1:4" x14ac:dyDescent="0.2">
      <c r="A2" t="s">
        <v>186</v>
      </c>
      <c r="B2" t="s">
        <v>72</v>
      </c>
      <c r="D2" t="s">
        <v>121</v>
      </c>
    </row>
    <row r="3" spans="1:4" x14ac:dyDescent="0.2">
      <c r="A3" t="s">
        <v>186</v>
      </c>
      <c r="B3" t="s">
        <v>19</v>
      </c>
      <c r="C3" t="s">
        <v>123</v>
      </c>
    </row>
    <row r="4" spans="1:4" x14ac:dyDescent="0.2">
      <c r="A4" t="s">
        <v>186</v>
      </c>
      <c r="B4" t="s">
        <v>21</v>
      </c>
      <c r="C4" t="s">
        <v>124</v>
      </c>
    </row>
    <row r="5" spans="1:4" x14ac:dyDescent="0.2">
      <c r="A5" t="s">
        <v>186</v>
      </c>
      <c r="B5" t="s">
        <v>87</v>
      </c>
      <c r="C5" t="s">
        <v>125</v>
      </c>
    </row>
    <row r="6" spans="1:4" x14ac:dyDescent="0.2">
      <c r="A6" t="s">
        <v>186</v>
      </c>
      <c r="B6" t="s">
        <v>59</v>
      </c>
      <c r="C6" t="s">
        <v>126</v>
      </c>
    </row>
    <row r="7" spans="1:4" x14ac:dyDescent="0.2">
      <c r="A7" t="s">
        <v>186</v>
      </c>
      <c r="B7" t="s">
        <v>88</v>
      </c>
      <c r="C7" t="s">
        <v>127</v>
      </c>
    </row>
    <row r="8" spans="1:4" x14ac:dyDescent="0.2">
      <c r="A8" t="s">
        <v>186</v>
      </c>
      <c r="B8" t="s">
        <v>57</v>
      </c>
      <c r="C8" t="s">
        <v>128</v>
      </c>
    </row>
    <row r="9" spans="1:4" x14ac:dyDescent="0.2">
      <c r="A9" t="s">
        <v>186</v>
      </c>
      <c r="B9" t="s">
        <v>104</v>
      </c>
    </row>
    <row r="10" spans="1:4" x14ac:dyDescent="0.2">
      <c r="A10" t="s">
        <v>186</v>
      </c>
      <c r="B10" t="s">
        <v>43</v>
      </c>
    </row>
    <row r="11" spans="1:4" x14ac:dyDescent="0.2">
      <c r="A11" t="s">
        <v>186</v>
      </c>
      <c r="B11" t="s">
        <v>17</v>
      </c>
      <c r="D11" t="s">
        <v>121</v>
      </c>
    </row>
    <row r="12" spans="1:4" x14ac:dyDescent="0.2">
      <c r="A12" t="s">
        <v>186</v>
      </c>
      <c r="B12" t="s">
        <v>99</v>
      </c>
    </row>
    <row r="13" spans="1:4" x14ac:dyDescent="0.2">
      <c r="A13" t="s">
        <v>186</v>
      </c>
      <c r="B13" t="s">
        <v>45</v>
      </c>
      <c r="C13" t="s">
        <v>130</v>
      </c>
    </row>
    <row r="14" spans="1:4" x14ac:dyDescent="0.2">
      <c r="A14" t="s">
        <v>186</v>
      </c>
      <c r="B14" t="s">
        <v>78</v>
      </c>
      <c r="C14" t="s">
        <v>131</v>
      </c>
    </row>
    <row r="15" spans="1:4" x14ac:dyDescent="0.2">
      <c r="A15" t="s">
        <v>186</v>
      </c>
      <c r="B15" t="s">
        <v>29</v>
      </c>
    </row>
    <row r="16" spans="1:4" x14ac:dyDescent="0.2">
      <c r="A16" t="s">
        <v>186</v>
      </c>
      <c r="B16" t="s">
        <v>91</v>
      </c>
    </row>
    <row r="17" spans="1:4" x14ac:dyDescent="0.2">
      <c r="A17" t="s">
        <v>186</v>
      </c>
      <c r="B17" t="s">
        <v>106</v>
      </c>
    </row>
    <row r="18" spans="1:4" x14ac:dyDescent="0.2">
      <c r="A18" t="s">
        <v>186</v>
      </c>
      <c r="B18" t="s">
        <v>101</v>
      </c>
      <c r="C18" t="s">
        <v>132</v>
      </c>
    </row>
    <row r="19" spans="1:4" x14ac:dyDescent="0.2">
      <c r="A19" t="s">
        <v>186</v>
      </c>
      <c r="B19" t="s">
        <v>23</v>
      </c>
      <c r="C19" t="s">
        <v>133</v>
      </c>
    </row>
    <row r="20" spans="1:4" x14ac:dyDescent="0.2">
      <c r="A20" t="s">
        <v>186</v>
      </c>
      <c r="B20" t="s">
        <v>61</v>
      </c>
    </row>
    <row r="21" spans="1:4" x14ac:dyDescent="0.2">
      <c r="A21" t="s">
        <v>186</v>
      </c>
      <c r="B21" t="s">
        <v>25</v>
      </c>
    </row>
    <row r="22" spans="1:4" x14ac:dyDescent="0.2">
      <c r="A22" t="s">
        <v>186</v>
      </c>
      <c r="B22" t="s">
        <v>27</v>
      </c>
      <c r="C22" t="s">
        <v>134</v>
      </c>
    </row>
    <row r="23" spans="1:4" x14ac:dyDescent="0.2">
      <c r="A23" t="s">
        <v>186</v>
      </c>
      <c r="B23" t="s">
        <v>62</v>
      </c>
    </row>
    <row r="24" spans="1:4" x14ac:dyDescent="0.2">
      <c r="A24" t="s">
        <v>186</v>
      </c>
      <c r="B24" t="s">
        <v>31</v>
      </c>
    </row>
    <row r="25" spans="1:4" x14ac:dyDescent="0.2">
      <c r="A25" t="s">
        <v>186</v>
      </c>
      <c r="B25" t="s">
        <v>80</v>
      </c>
    </row>
    <row r="26" spans="1:4" x14ac:dyDescent="0.2">
      <c r="A26" t="s">
        <v>186</v>
      </c>
      <c r="B26" t="s">
        <v>64</v>
      </c>
      <c r="D26" t="s">
        <v>121</v>
      </c>
    </row>
    <row r="27" spans="1:4" x14ac:dyDescent="0.2">
      <c r="A27" t="s">
        <v>186</v>
      </c>
      <c r="B27" t="s">
        <v>48</v>
      </c>
      <c r="C27" t="s">
        <v>135</v>
      </c>
    </row>
    <row r="28" spans="1:4" x14ac:dyDescent="0.2">
      <c r="A28" t="s">
        <v>186</v>
      </c>
      <c r="B28" t="s">
        <v>35</v>
      </c>
      <c r="D28" t="s">
        <v>121</v>
      </c>
    </row>
    <row r="29" spans="1:4" x14ac:dyDescent="0.2">
      <c r="A29" t="s">
        <v>186</v>
      </c>
      <c r="B29" t="s">
        <v>82</v>
      </c>
      <c r="D29" t="s">
        <v>121</v>
      </c>
    </row>
    <row r="30" spans="1:4" x14ac:dyDescent="0.2">
      <c r="A30" t="s">
        <v>186</v>
      </c>
      <c r="B30" t="s">
        <v>95</v>
      </c>
    </row>
    <row r="31" spans="1:4" x14ac:dyDescent="0.2">
      <c r="A31" t="s">
        <v>186</v>
      </c>
      <c r="B31" t="s">
        <v>52</v>
      </c>
      <c r="C31" t="s">
        <v>136</v>
      </c>
    </row>
    <row r="32" spans="1:4" x14ac:dyDescent="0.2">
      <c r="A32" t="s">
        <v>186</v>
      </c>
      <c r="B32" t="s">
        <v>54</v>
      </c>
    </row>
    <row r="33" spans="1:4" x14ac:dyDescent="0.2">
      <c r="A33" t="s">
        <v>186</v>
      </c>
      <c r="B33" t="s">
        <v>37</v>
      </c>
    </row>
    <row r="34" spans="1:4" x14ac:dyDescent="0.2">
      <c r="A34" t="s">
        <v>186</v>
      </c>
      <c r="B34" t="s">
        <v>97</v>
      </c>
    </row>
    <row r="35" spans="1:4" x14ac:dyDescent="0.2">
      <c r="A35" t="s">
        <v>186</v>
      </c>
      <c r="B35" t="s">
        <v>85</v>
      </c>
      <c r="C35" t="s">
        <v>137</v>
      </c>
    </row>
    <row r="36" spans="1:4" x14ac:dyDescent="0.2">
      <c r="A36" t="s">
        <v>186</v>
      </c>
      <c r="B36" t="s">
        <v>111</v>
      </c>
    </row>
    <row r="37" spans="1:4" x14ac:dyDescent="0.2">
      <c r="A37" t="s">
        <v>186</v>
      </c>
      <c r="B37" t="s">
        <v>108</v>
      </c>
    </row>
    <row r="38" spans="1:4" x14ac:dyDescent="0.2">
      <c r="A38" t="s">
        <v>186</v>
      </c>
      <c r="B38" t="s">
        <v>38</v>
      </c>
    </row>
    <row r="39" spans="1:4" x14ac:dyDescent="0.2">
      <c r="A39" t="s">
        <v>186</v>
      </c>
      <c r="B39" t="s">
        <v>68</v>
      </c>
    </row>
    <row r="40" spans="1:4" x14ac:dyDescent="0.2">
      <c r="A40" t="s">
        <v>186</v>
      </c>
      <c r="B40" t="s">
        <v>33</v>
      </c>
    </row>
    <row r="41" spans="1:4" x14ac:dyDescent="0.2">
      <c r="A41" t="s">
        <v>186</v>
      </c>
      <c r="B41" t="s">
        <v>12</v>
      </c>
    </row>
    <row r="42" spans="1:4" x14ac:dyDescent="0.2">
      <c r="A42" t="s">
        <v>186</v>
      </c>
      <c r="B42" t="s">
        <v>75</v>
      </c>
      <c r="D42" t="s">
        <v>121</v>
      </c>
    </row>
    <row r="43" spans="1:4" x14ac:dyDescent="0.2">
      <c r="A43" t="s">
        <v>186</v>
      </c>
      <c r="B43" t="s">
        <v>103</v>
      </c>
    </row>
    <row r="44" spans="1:4" x14ac:dyDescent="0.2">
      <c r="A44" t="s">
        <v>186</v>
      </c>
      <c r="B44" t="s">
        <v>40</v>
      </c>
    </row>
    <row r="45" spans="1:4" x14ac:dyDescent="0.2">
      <c r="A45" t="s">
        <v>186</v>
      </c>
      <c r="B45" t="s">
        <v>109</v>
      </c>
      <c r="C45" t="s">
        <v>138</v>
      </c>
    </row>
    <row r="46" spans="1:4" x14ac:dyDescent="0.2">
      <c r="A46" t="s">
        <v>186</v>
      </c>
      <c r="B46" t="s">
        <v>93</v>
      </c>
      <c r="C46" t="s">
        <v>139</v>
      </c>
    </row>
    <row r="47" spans="1:4" x14ac:dyDescent="0.2">
      <c r="A47" t="s">
        <v>186</v>
      </c>
      <c r="B47" t="s">
        <v>114</v>
      </c>
    </row>
    <row r="48" spans="1:4" x14ac:dyDescent="0.2">
      <c r="A48" t="s">
        <v>186</v>
      </c>
      <c r="B48" t="s">
        <v>15</v>
      </c>
    </row>
    <row r="49" spans="1:3" x14ac:dyDescent="0.2">
      <c r="A49" t="s">
        <v>186</v>
      </c>
      <c r="B49" t="s">
        <v>76</v>
      </c>
      <c r="C49" t="s">
        <v>140</v>
      </c>
    </row>
    <row r="50" spans="1:3" x14ac:dyDescent="0.2">
      <c r="A50" t="s">
        <v>186</v>
      </c>
      <c r="B50" t="s">
        <v>143</v>
      </c>
      <c r="C50" t="s">
        <v>145</v>
      </c>
    </row>
    <row r="51" spans="1:3" x14ac:dyDescent="0.2">
      <c r="A51" t="s">
        <v>186</v>
      </c>
      <c r="B51" t="s">
        <v>146</v>
      </c>
    </row>
    <row r="52" spans="1:3" x14ac:dyDescent="0.2">
      <c r="A52" t="s">
        <v>186</v>
      </c>
      <c r="B52" t="s">
        <v>148</v>
      </c>
    </row>
    <row r="53" spans="1:3" x14ac:dyDescent="0.2">
      <c r="A53" t="s">
        <v>187</v>
      </c>
      <c r="B53" t="s">
        <v>160</v>
      </c>
    </row>
    <row r="54" spans="1:3" x14ac:dyDescent="0.2">
      <c r="A54" t="s">
        <v>187</v>
      </c>
      <c r="B54" t="s">
        <v>155</v>
      </c>
    </row>
    <row r="55" spans="1:3" x14ac:dyDescent="0.2">
      <c r="A55" t="s">
        <v>187</v>
      </c>
      <c r="B55" t="s">
        <v>157</v>
      </c>
    </row>
    <row r="56" spans="1:3" x14ac:dyDescent="0.2">
      <c r="A56" t="s">
        <v>187</v>
      </c>
      <c r="B56" t="s">
        <v>159</v>
      </c>
    </row>
    <row r="57" spans="1:3" x14ac:dyDescent="0.2">
      <c r="A57" t="s">
        <v>187</v>
      </c>
      <c r="B57" t="s">
        <v>162</v>
      </c>
      <c r="C57" t="s">
        <v>188</v>
      </c>
    </row>
    <row r="58" spans="1:3" x14ac:dyDescent="0.2">
      <c r="A58" t="s">
        <v>187</v>
      </c>
      <c r="B58" t="s">
        <v>164</v>
      </c>
    </row>
    <row r="59" spans="1:3" x14ac:dyDescent="0.2">
      <c r="A59" t="s">
        <v>187</v>
      </c>
      <c r="B59" t="s">
        <v>189</v>
      </c>
      <c r="C59" t="s">
        <v>190</v>
      </c>
    </row>
    <row r="60" spans="1:3" x14ac:dyDescent="0.2">
      <c r="A60" t="s">
        <v>187</v>
      </c>
      <c r="B60" t="s">
        <v>166</v>
      </c>
      <c r="C60" t="s">
        <v>191</v>
      </c>
    </row>
    <row r="61" spans="1:3" x14ac:dyDescent="0.2">
      <c r="A61" t="s">
        <v>187</v>
      </c>
      <c r="B61" t="s">
        <v>168</v>
      </c>
    </row>
    <row r="62" spans="1:3" x14ac:dyDescent="0.2">
      <c r="A62" t="s">
        <v>187</v>
      </c>
      <c r="B62" t="s">
        <v>192</v>
      </c>
      <c r="C62" t="s">
        <v>193</v>
      </c>
    </row>
    <row r="63" spans="1:3" x14ac:dyDescent="0.2">
      <c r="A63" t="s">
        <v>187</v>
      </c>
      <c r="B63" t="s">
        <v>169</v>
      </c>
    </row>
    <row r="64" spans="1:3" x14ac:dyDescent="0.2">
      <c r="A64" t="s">
        <v>187</v>
      </c>
      <c r="B64" t="s">
        <v>170</v>
      </c>
      <c r="C64" t="s">
        <v>194</v>
      </c>
    </row>
    <row r="65" spans="1:3" x14ac:dyDescent="0.2">
      <c r="A65" t="s">
        <v>187</v>
      </c>
      <c r="B65" t="s">
        <v>171</v>
      </c>
      <c r="C65" t="s">
        <v>195</v>
      </c>
    </row>
    <row r="66" spans="1:3" x14ac:dyDescent="0.2">
      <c r="A66" t="s">
        <v>187</v>
      </c>
      <c r="B66" t="s">
        <v>172</v>
      </c>
    </row>
    <row r="67" spans="1:3" x14ac:dyDescent="0.2">
      <c r="A67" t="s">
        <v>187</v>
      </c>
      <c r="B67" t="s">
        <v>174</v>
      </c>
    </row>
    <row r="68" spans="1:3" x14ac:dyDescent="0.2">
      <c r="A68" t="s">
        <v>187</v>
      </c>
      <c r="B68" t="s">
        <v>176</v>
      </c>
    </row>
    <row r="69" spans="1:3" x14ac:dyDescent="0.2">
      <c r="A69" t="s">
        <v>187</v>
      </c>
      <c r="B69" t="s">
        <v>177</v>
      </c>
    </row>
    <row r="70" spans="1:3" x14ac:dyDescent="0.2">
      <c r="A70" t="s">
        <v>187</v>
      </c>
      <c r="B70" t="s">
        <v>178</v>
      </c>
    </row>
    <row r="71" spans="1:3" x14ac:dyDescent="0.2">
      <c r="A71" t="s">
        <v>187</v>
      </c>
      <c r="B71" t="s">
        <v>179</v>
      </c>
    </row>
    <row r="72" spans="1:3" x14ac:dyDescent="0.2">
      <c r="A72" t="s">
        <v>187</v>
      </c>
      <c r="B72" t="s">
        <v>181</v>
      </c>
    </row>
    <row r="73" spans="1:3" x14ac:dyDescent="0.2">
      <c r="A73" t="s">
        <v>187</v>
      </c>
      <c r="B73" t="s">
        <v>183</v>
      </c>
    </row>
  </sheetData>
  <sortState xmlns:xlrd2="http://schemas.microsoft.com/office/spreadsheetml/2017/richdata2" ref="B2:B168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Analysis</vt:lpstr>
      <vt:lpstr>Grant_Data</vt:lpstr>
      <vt:lpstr>Contractors_Data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2019-12-20T04:09:40Z</dcterms:created>
  <dcterms:modified xsi:type="dcterms:W3CDTF">2022-09-20T22:44:37Z</dcterms:modified>
  <cp:category/>
</cp:coreProperties>
</file>