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Seagate4TB/Google Drive/On File/By Profile/Orgs/A/"/>
    </mc:Choice>
  </mc:AlternateContent>
  <xr:revisionPtr revIDLastSave="0" documentId="13_ncr:1_{F82A0D97-359B-1848-ADEA-E92CBBBF0A81}" xr6:coauthVersionLast="45" xr6:coauthVersionMax="45" xr10:uidLastSave="{00000000-0000-0000-0000-000000000000}"/>
  <bookViews>
    <workbookView xWindow="0" yWindow="460" windowWidth="25600" windowHeight="15540" tabRatio="500" xr2:uid="{00000000-000D-0000-FFFF-FFFF00000000}"/>
  </bookViews>
  <sheets>
    <sheet name="Summary" sheetId="2" r:id="rId1"/>
    <sheet name="Data" sheetId="1" r:id="rId2"/>
    <sheet name="Resources" sheetId="3" r:id="rId3"/>
  </sheets>
  <definedNames>
    <definedName name="_xlnm._FilterDatabase" localSheetId="1" hidden="1">Data!$A$1:$H$90</definedName>
    <definedName name="_xlnm._FilterDatabase" localSheetId="2" hidden="1">Resources!$A$1:$B$86</definedName>
  </definedNames>
  <calcPr calcId="191029"/>
  <pivotCaches>
    <pivotCache cacheId="29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90" i="1" l="1"/>
  <c r="B89" i="1"/>
  <c r="B88" i="1"/>
  <c r="B4" i="1"/>
  <c r="B5" i="1"/>
  <c r="B6" i="1"/>
  <c r="B7" i="1"/>
  <c r="B8" i="1"/>
  <c r="B9" i="1"/>
  <c r="B10" i="1"/>
  <c r="B11" i="1"/>
  <c r="B12" i="1"/>
  <c r="B3" i="1"/>
  <c r="B87" i="1" l="1"/>
  <c r="B86" i="1"/>
  <c r="B85" i="1"/>
  <c r="B84" i="1"/>
  <c r="B83" i="1"/>
  <c r="B82" i="1"/>
  <c r="B81" i="1"/>
  <c r="B80" i="1"/>
  <c r="B79" i="1"/>
  <c r="B78" i="1"/>
  <c r="B77" i="1"/>
  <c r="B76" i="1"/>
  <c r="B75" i="1"/>
  <c r="C20" i="2" l="1"/>
  <c r="C21" i="2"/>
  <c r="C22" i="2"/>
  <c r="C23" i="2"/>
  <c r="C24" i="2"/>
  <c r="C25" i="2"/>
  <c r="B66" i="1"/>
  <c r="B49" i="1"/>
  <c r="B25" i="1"/>
  <c r="B24" i="1"/>
  <c r="B51" i="1" l="1"/>
  <c r="B50" i="1"/>
  <c r="B47" i="1"/>
  <c r="B46" i="1"/>
  <c r="B44" i="1"/>
  <c r="B43" i="1"/>
  <c r="B42" i="1"/>
  <c r="B41" i="1"/>
  <c r="B26" i="1"/>
  <c r="B21" i="1"/>
  <c r="B20" i="1"/>
  <c r="B19" i="1"/>
  <c r="B22" i="1"/>
  <c r="B15" i="1"/>
  <c r="B14" i="1"/>
  <c r="B13" i="1"/>
  <c r="C9" i="2" l="1"/>
  <c r="C10" i="2"/>
  <c r="C11" i="2"/>
  <c r="C12" i="2"/>
  <c r="C13" i="2"/>
  <c r="C14" i="2"/>
  <c r="C15" i="2"/>
  <c r="C16" i="2"/>
  <c r="C17" i="2"/>
  <c r="C18" i="2"/>
  <c r="C19" i="2"/>
  <c r="C8" i="2"/>
  <c r="B27" i="1"/>
  <c r="B28" i="1"/>
  <c r="B52" i="1"/>
  <c r="B29" i="1"/>
  <c r="B16" i="1"/>
  <c r="B30" i="1"/>
  <c r="B31" i="1"/>
  <c r="B53" i="1"/>
  <c r="B67" i="1"/>
  <c r="B23" i="1"/>
  <c r="B48" i="1"/>
  <c r="B17" i="1"/>
  <c r="B36" i="1"/>
  <c r="B32" i="1"/>
  <c r="B54" i="1"/>
  <c r="B68" i="1"/>
  <c r="B18" i="1"/>
  <c r="B33" i="1"/>
  <c r="B37" i="1"/>
  <c r="B69" i="1"/>
  <c r="B34" i="1"/>
  <c r="B45" i="1"/>
  <c r="B70" i="1"/>
  <c r="B55" i="1"/>
  <c r="B71" i="1"/>
  <c r="B56" i="1"/>
  <c r="B59" i="1"/>
  <c r="B38" i="1"/>
  <c r="B72" i="1"/>
  <c r="B57" i="1"/>
  <c r="B39" i="1"/>
  <c r="B73" i="1"/>
  <c r="B58" i="1"/>
  <c r="B60" i="1"/>
  <c r="B40" i="1"/>
  <c r="B74" i="1"/>
  <c r="B2" i="1"/>
  <c r="B61" i="1"/>
  <c r="B65" i="1"/>
  <c r="B35" i="1"/>
  <c r="B62" i="1"/>
  <c r="B63" i="1"/>
  <c r="B64" i="1"/>
</calcChain>
</file>

<file path=xl/sharedStrings.xml><?xml version="1.0" encoding="utf-8"?>
<sst xmlns="http://schemas.openxmlformats.org/spreadsheetml/2006/main" count="343" uniqueCount="49">
  <si>
    <t>donor_name</t>
  </si>
  <si>
    <t>recipient_name</t>
  </si>
  <si>
    <t>contribution</t>
  </si>
  <si>
    <t>year</t>
  </si>
  <si>
    <t>Charles G. Koch Charitable Foundation</t>
  </si>
  <si>
    <t>Ayn Rand Institute</t>
  </si>
  <si>
    <t>Donors Capital Fund</t>
  </si>
  <si>
    <t>The Rodney Fund</t>
  </si>
  <si>
    <t>Claws Foundation</t>
  </si>
  <si>
    <t>True Foundation</t>
  </si>
  <si>
    <t>Deramus Foundation</t>
  </si>
  <si>
    <t>Claude R. Lambe Charitable Foundation</t>
  </si>
  <si>
    <t>Robert P. Rotella Foundation</t>
  </si>
  <si>
    <t>Fairbrook Foundation</t>
  </si>
  <si>
    <t>PhRMA</t>
  </si>
  <si>
    <t>The Vernon K. Krieble Foundation</t>
  </si>
  <si>
    <t>Howard Charitable Foundation</t>
  </si>
  <si>
    <t>Armstrong Foundation</t>
  </si>
  <si>
    <t>The Weiler Foundation</t>
  </si>
  <si>
    <t>Dorothy D. and Joseph A. Moller Foundation</t>
  </si>
  <si>
    <t>Grand Total</t>
  </si>
  <si>
    <t>Total</t>
  </si>
  <si>
    <t>Sum of contribution</t>
  </si>
  <si>
    <t>Ayn Rand Institute Funding</t>
  </si>
  <si>
    <t>Data retrieved</t>
  </si>
  <si>
    <t>For most recent data, check</t>
  </si>
  <si>
    <t>desmogblog.com/ayn-rand-institute</t>
  </si>
  <si>
    <t>data_source</t>
  </si>
  <si>
    <t>transaction_id</t>
  </si>
  <si>
    <t>verified</t>
  </si>
  <si>
    <t>CT2016</t>
  </si>
  <si>
    <t>Donor and Year</t>
  </si>
  <si>
    <t>*Click donor name to expand funding by year</t>
  </si>
  <si>
    <t>resource URL</t>
  </si>
  <si>
    <t>https://www.desmogblog.com/koch-family-foundations</t>
  </si>
  <si>
    <t>https://www.desmogblog.com/donors-capital-fund</t>
  </si>
  <si>
    <t>https://www.sourcewatch.org/index.php/Rodney_Fund</t>
  </si>
  <si>
    <t>https://www.sourcewatch.org/index.php/Fairbrook_Foundation</t>
  </si>
  <si>
    <t>https://www.sourcewatch.org/index.php/Pharmaceutical_Research_and_Manufacturers_of_America</t>
  </si>
  <si>
    <t>https://www.sourcewatch.org/index.php/Vernon_K._Krieble_Foundation</t>
  </si>
  <si>
    <t>Resource URL</t>
  </si>
  <si>
    <t>Charles Koch Institute</t>
  </si>
  <si>
    <t>David and Janet Polak Foundation</t>
  </si>
  <si>
    <t>Michael and Andrea Leven Family Foundation</t>
  </si>
  <si>
    <t>notes</t>
  </si>
  <si>
    <t>added</t>
  </si>
  <si>
    <t>Year</t>
  </si>
  <si>
    <t>Donor</t>
  </si>
  <si>
    <t>The Davidow Charitable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</si>
</sst>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;[Red]&quot;$&quot;#,##0"/>
    <numFmt numFmtId="165" formatCode="&quot;$&quot;#,##0"/>
    <numFmt numFmtId="166" formatCode="yyyy\-mm\-dd;@"/>
  </numFmts>
  <fonts count="10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theme="7" tint="-0.249977111117893"/>
      </patternFill>
    </fill>
  </fills>
  <borders count="2">
    <border>
      <left/>
      <right/>
      <top/>
      <bottom/>
      <diagonal/>
    </border>
    <border>
      <left/>
      <right/>
      <top style="thin">
        <color theme="7" tint="-0.249977111117893"/>
      </top>
      <bottom style="thin">
        <color theme="7" tint="0.79998168889431442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2" fillId="0" borderId="0" xfId="0" applyFont="1"/>
    <xf numFmtId="0" fontId="3" fillId="0" borderId="0" xfId="1" applyFont="1"/>
    <xf numFmtId="164" fontId="0" fillId="0" borderId="0" xfId="0" applyNumberFormat="1"/>
    <xf numFmtId="0" fontId="6" fillId="3" borderId="1" xfId="0" applyFont="1" applyFill="1" applyBorder="1"/>
    <xf numFmtId="0" fontId="5" fillId="0" borderId="0" xfId="0" applyFont="1"/>
    <xf numFmtId="165" fontId="5" fillId="0" borderId="0" xfId="0" applyNumberFormat="1" applyFont="1"/>
    <xf numFmtId="165" fontId="0" fillId="0" borderId="0" xfId="0" applyNumberFormat="1"/>
    <xf numFmtId="0" fontId="7" fillId="2" borderId="0" xfId="0" applyFont="1" applyFill="1"/>
    <xf numFmtId="0" fontId="8" fillId="0" borderId="0" xfId="0" applyFont="1" applyFill="1"/>
    <xf numFmtId="166" fontId="2" fillId="0" borderId="0" xfId="0" applyNumberFormat="1" applyFont="1" applyAlignment="1"/>
    <xf numFmtId="0" fontId="0" fillId="0" borderId="0" xfId="0" applyAlignment="1"/>
    <xf numFmtId="0" fontId="9" fillId="0" borderId="0" xfId="0" applyFont="1"/>
    <xf numFmtId="165" fontId="9" fillId="0" borderId="0" xfId="0" applyNumberFormat="1" applyFont="1"/>
  </cellXfs>
  <cellStyles count="4">
    <cellStyle name="Followed Hyperlink" xfId="2" builtinId="9" hidden="1"/>
    <cellStyle name="Followed Hyperlink" xfId="3" builtinId="9" hidden="1"/>
    <cellStyle name="Hyperlink" xfId="1" builtinId="8"/>
    <cellStyle name="Normal" xfId="0" builtinId="0"/>
  </cellStyles>
  <dxfs count="8">
    <dxf>
      <numFmt numFmtId="164" formatCode="&quot;$&quot;#,##0;[Red]&quot;$&quot;#,##0"/>
    </dxf>
    <dxf>
      <numFmt numFmtId="164" formatCode="&quot;$&quot;#,##0;[Red]&quot;$&quot;#,##0"/>
    </dxf>
    <dxf>
      <numFmt numFmtId="164" formatCode="&quot;$&quot;#,##0;[Red]&quot;$&quot;#,##0"/>
    </dxf>
    <dxf>
      <numFmt numFmtId="164" formatCode="&quot;$&quot;#,##0;[Red]&quot;$&quot;#,##0"/>
    </dxf>
    <dxf>
      <numFmt numFmtId="164" formatCode="&quot;$&quot;#,##0;[Red]&quot;$&quot;#,##0"/>
    </dxf>
    <dxf>
      <numFmt numFmtId="164" formatCode="&quot;$&quot;#,##0;[Red]&quot;$&quot;#,##0"/>
    </dxf>
    <dxf>
      <numFmt numFmtId="164" formatCode="&quot;$&quot;#,##0;[Red]&quot;$&quot;#,##0"/>
    </dxf>
    <dxf>
      <numFmt numFmtId="164" formatCode="&quot;$&quot;#,##0;[Red]&quot;$&quot;#,##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ffice User" refreshedDate="42544.762690740739" createdVersion="4" refreshedVersion="6" minRefreshableVersion="3" recordCount="90" xr:uid="{00000000-000A-0000-FFFF-FFFF16000000}">
  <cacheSource type="worksheet">
    <worksheetSource ref="C1:F1048576" sheet="Data"/>
  </cacheSource>
  <cacheFields count="4">
    <cacheField name="donor_name" numFmtId="0">
      <sharedItems containsBlank="1" count="20">
        <s v="Armstrong Foundation"/>
        <s v="Charles G. Koch Charitable Foundation"/>
        <s v="Charles Koch Institute"/>
        <s v="Claude R. Lambe Charitable Foundation"/>
        <s v="Claws Foundation"/>
        <s v="David and Janet Polak Foundation"/>
        <s v="Deramus Foundation"/>
        <s v="Donors Capital Fund"/>
        <s v="Dorothy D. and Joseph A. Moller Foundation"/>
        <s v="Fairbrook Foundation"/>
        <s v="Howard Charitable Foundation"/>
        <s v="Michael and Andrea Leven Family Foundation"/>
        <s v="PhRMA"/>
        <s v="Robert P. Rotella Foundation"/>
        <s v="The Rodney Fund"/>
        <s v="The Vernon K. Krieble Foundation"/>
        <s v="The Weiler Foundation"/>
        <s v="True Foundation"/>
        <s v="The Davidow Charitable Fund"/>
        <m/>
      </sharedItems>
    </cacheField>
    <cacheField name="recipient_name" numFmtId="0">
      <sharedItems containsBlank="1"/>
    </cacheField>
    <cacheField name="contribution" numFmtId="165">
      <sharedItems containsString="0" containsBlank="1" containsNumber="1" containsInteger="1" minValue="250" maxValue="300000"/>
    </cacheField>
    <cacheField name="year" numFmtId="0">
      <sharedItems containsString="0" containsBlank="1" containsNumber="1" containsInteger="1" minValue="2001" maxValue="2018" count="19">
        <n v="2004"/>
        <n v="2014"/>
        <n v="2015"/>
        <n v="2016"/>
        <n v="2018"/>
        <n v="2009"/>
        <n v="2010"/>
        <n v="2011"/>
        <n v="2012"/>
        <n v="2013"/>
        <n v="2017"/>
        <n v="2003"/>
        <n v="2008"/>
        <n v="2007"/>
        <n v="2006"/>
        <n v="2002"/>
        <n v="2001"/>
        <n v="2005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0">
  <r>
    <x v="0"/>
    <s v="Ayn Rand Institute"/>
    <n v="2500"/>
    <x v="0"/>
  </r>
  <r>
    <x v="1"/>
    <s v="Ayn Rand Institute"/>
    <n v="33000"/>
    <x v="1"/>
  </r>
  <r>
    <x v="1"/>
    <s v="Ayn Rand Institute"/>
    <n v="9600"/>
    <x v="1"/>
  </r>
  <r>
    <x v="1"/>
    <s v="Ayn Rand Institute"/>
    <n v="4800"/>
    <x v="2"/>
  </r>
  <r>
    <x v="1"/>
    <s v="Ayn Rand Institute"/>
    <n v="174500"/>
    <x v="3"/>
  </r>
  <r>
    <x v="1"/>
    <s v="Ayn Rand Institute"/>
    <n v="50000"/>
    <x v="4"/>
  </r>
  <r>
    <x v="2"/>
    <s v="Ayn Rand Institute"/>
    <n v="12400"/>
    <x v="1"/>
  </r>
  <r>
    <x v="2"/>
    <s v="Ayn Rand Institute"/>
    <n v="6200"/>
    <x v="2"/>
  </r>
  <r>
    <x v="3"/>
    <s v="Ayn Rand Institute"/>
    <n v="25000"/>
    <x v="5"/>
  </r>
  <r>
    <x v="3"/>
    <s v="Ayn Rand Institute"/>
    <n v="25000"/>
    <x v="6"/>
  </r>
  <r>
    <x v="3"/>
    <s v="Ayn Rand Institute"/>
    <n v="50000"/>
    <x v="7"/>
  </r>
  <r>
    <x v="3"/>
    <s v="Ayn Rand Institute"/>
    <n v="25000"/>
    <x v="8"/>
  </r>
  <r>
    <x v="4"/>
    <s v="Ayn Rand Institute"/>
    <n v="25000"/>
    <x v="2"/>
  </r>
  <r>
    <x v="4"/>
    <s v="Ayn Rand Institute"/>
    <n v="10000"/>
    <x v="1"/>
  </r>
  <r>
    <x v="4"/>
    <s v="Ayn Rand Institute"/>
    <n v="10000"/>
    <x v="9"/>
  </r>
  <r>
    <x v="4"/>
    <s v="Ayn Rand Institute"/>
    <n v="10000"/>
    <x v="8"/>
  </r>
  <r>
    <x v="4"/>
    <s v="Ayn Rand Institute"/>
    <n v="10000"/>
    <x v="7"/>
  </r>
  <r>
    <x v="5"/>
    <s v="Ayn Rand Institute"/>
    <n v="39500"/>
    <x v="3"/>
  </r>
  <r>
    <x v="5"/>
    <s v="Ayn Rand Institute"/>
    <n v="5000"/>
    <x v="2"/>
  </r>
  <r>
    <x v="5"/>
    <s v="Ayn Rand Institute"/>
    <n v="39500"/>
    <x v="2"/>
  </r>
  <r>
    <x v="5"/>
    <s v="Ayn Rand Institute"/>
    <n v="5000"/>
    <x v="1"/>
  </r>
  <r>
    <x v="6"/>
    <s v="Ayn Rand Institute"/>
    <n v="10000"/>
    <x v="8"/>
  </r>
  <r>
    <x v="7"/>
    <s v="Ayn Rand Institute"/>
    <n v="15000"/>
    <x v="10"/>
  </r>
  <r>
    <x v="7"/>
    <s v="Ayn Rand Institute"/>
    <n v="10000"/>
    <x v="3"/>
  </r>
  <r>
    <x v="7"/>
    <s v="Ayn Rand Institute"/>
    <n v="10000"/>
    <x v="3"/>
  </r>
  <r>
    <x v="7"/>
    <s v="Ayn Rand Institute"/>
    <n v="50000"/>
    <x v="1"/>
  </r>
  <r>
    <x v="7"/>
    <s v="Ayn Rand Institute"/>
    <n v="6000"/>
    <x v="1"/>
  </r>
  <r>
    <x v="7"/>
    <s v="Ayn Rand Institute"/>
    <n v="50000"/>
    <x v="9"/>
  </r>
  <r>
    <x v="7"/>
    <s v="Ayn Rand Institute"/>
    <n v="300000"/>
    <x v="8"/>
  </r>
  <r>
    <x v="7"/>
    <s v="Ayn Rand Institute"/>
    <n v="25000"/>
    <x v="8"/>
  </r>
  <r>
    <x v="7"/>
    <s v="Ayn Rand Institute"/>
    <n v="25000"/>
    <x v="7"/>
  </r>
  <r>
    <x v="7"/>
    <s v="Ayn Rand Institute"/>
    <n v="25000"/>
    <x v="6"/>
  </r>
  <r>
    <x v="7"/>
    <s v="Ayn Rand Institute"/>
    <n v="25000"/>
    <x v="5"/>
  </r>
  <r>
    <x v="8"/>
    <s v="Ayn Rand Institute"/>
    <n v="5000"/>
    <x v="11"/>
  </r>
  <r>
    <x v="9"/>
    <s v="Ayn Rand Institute"/>
    <n v="20000"/>
    <x v="7"/>
  </r>
  <r>
    <x v="9"/>
    <s v="Ayn Rand Institute"/>
    <n v="10000"/>
    <x v="6"/>
  </r>
  <r>
    <x v="10"/>
    <s v="Ayn Rand Institute"/>
    <n v="100000"/>
    <x v="12"/>
  </r>
  <r>
    <x v="10"/>
    <s v="Ayn Rand Institute"/>
    <n v="100000"/>
    <x v="13"/>
  </r>
  <r>
    <x v="10"/>
    <s v="Ayn Rand Institute"/>
    <n v="100000"/>
    <x v="14"/>
  </r>
  <r>
    <x v="11"/>
    <s v="Ayn Rand Institute"/>
    <n v="125000"/>
    <x v="3"/>
  </r>
  <r>
    <x v="11"/>
    <s v="Ayn Rand Institute"/>
    <n v="100000"/>
    <x v="2"/>
  </r>
  <r>
    <x v="11"/>
    <s v="Ayn Rand Institute"/>
    <n v="25000"/>
    <x v="9"/>
  </r>
  <r>
    <x v="11"/>
    <s v="Ayn Rand Institute"/>
    <n v="14000"/>
    <x v="8"/>
  </r>
  <r>
    <x v="12"/>
    <s v="Ayn Rand Institute"/>
    <n v="10000"/>
    <x v="5"/>
  </r>
  <r>
    <x v="13"/>
    <s v="Ayn Rand Institute"/>
    <n v="5000"/>
    <x v="1"/>
  </r>
  <r>
    <x v="13"/>
    <s v="Ayn Rand Institute"/>
    <n v="5000"/>
    <x v="9"/>
  </r>
  <r>
    <x v="13"/>
    <s v="Ayn Rand Institute"/>
    <n v="10000"/>
    <x v="8"/>
  </r>
  <r>
    <x v="14"/>
    <s v="Ayn Rand Institute"/>
    <n v="10000"/>
    <x v="3"/>
  </r>
  <r>
    <x v="14"/>
    <s v="Ayn Rand Institute"/>
    <n v="24000"/>
    <x v="2"/>
  </r>
  <r>
    <x v="14"/>
    <s v="Ayn Rand Institute"/>
    <n v="11000"/>
    <x v="1"/>
  </r>
  <r>
    <x v="14"/>
    <s v="Ayn Rand Institute"/>
    <n v="26000"/>
    <x v="9"/>
  </r>
  <r>
    <x v="14"/>
    <s v="Ayn Rand Institute"/>
    <n v="12000"/>
    <x v="8"/>
  </r>
  <r>
    <x v="14"/>
    <s v="Ayn Rand Institute"/>
    <n v="55000"/>
    <x v="7"/>
  </r>
  <r>
    <x v="14"/>
    <s v="Ayn Rand Institute"/>
    <n v="28000"/>
    <x v="5"/>
  </r>
  <r>
    <x v="14"/>
    <s v="Ayn Rand Institute"/>
    <n v="60000"/>
    <x v="12"/>
  </r>
  <r>
    <x v="14"/>
    <s v="Ayn Rand Institute"/>
    <n v="56000"/>
    <x v="13"/>
  </r>
  <r>
    <x v="14"/>
    <s v="Ayn Rand Institute"/>
    <n v="55000"/>
    <x v="14"/>
  </r>
  <r>
    <x v="15"/>
    <s v="Ayn Rand Institute"/>
    <n v="1000"/>
    <x v="12"/>
  </r>
  <r>
    <x v="15"/>
    <s v="Ayn Rand Institute"/>
    <n v="1000"/>
    <x v="14"/>
  </r>
  <r>
    <x v="15"/>
    <s v="Ayn Rand Institute"/>
    <n v="1000"/>
    <x v="0"/>
  </r>
  <r>
    <x v="15"/>
    <s v="Ayn Rand Institute"/>
    <n v="1000"/>
    <x v="11"/>
  </r>
  <r>
    <x v="15"/>
    <s v="Ayn Rand Institute"/>
    <n v="1000"/>
    <x v="15"/>
  </r>
  <r>
    <x v="15"/>
    <s v="Ayn Rand Institute"/>
    <n v="500"/>
    <x v="16"/>
  </r>
  <r>
    <x v="16"/>
    <s v="Ayn Rand Institute"/>
    <n v="1000"/>
    <x v="0"/>
  </r>
  <r>
    <x v="17"/>
    <s v="Ayn Rand Institute"/>
    <n v="1750"/>
    <x v="2"/>
  </r>
  <r>
    <x v="17"/>
    <s v="Ayn Rand Institute"/>
    <n v="1825"/>
    <x v="8"/>
  </r>
  <r>
    <x v="17"/>
    <s v="Ayn Rand Institute"/>
    <n v="1750"/>
    <x v="7"/>
  </r>
  <r>
    <x v="17"/>
    <s v="Ayn Rand Institute"/>
    <n v="1400"/>
    <x v="6"/>
  </r>
  <r>
    <x v="17"/>
    <s v="Ayn Rand Institute"/>
    <n v="1750"/>
    <x v="5"/>
  </r>
  <r>
    <x v="17"/>
    <s v="Ayn Rand Institute"/>
    <n v="1750"/>
    <x v="12"/>
  </r>
  <r>
    <x v="17"/>
    <s v="Ayn Rand Institute"/>
    <n v="1750"/>
    <x v="13"/>
  </r>
  <r>
    <x v="17"/>
    <s v="Ayn Rand Institute"/>
    <n v="1750"/>
    <x v="14"/>
  </r>
  <r>
    <x v="17"/>
    <s v="Ayn Rand Institute"/>
    <n v="1750"/>
    <x v="17"/>
  </r>
  <r>
    <x v="18"/>
    <s v="Ayn Rand Institute"/>
    <n v="250"/>
    <x v="1"/>
  </r>
  <r>
    <x v="18"/>
    <s v="Ayn Rand Institute"/>
    <n v="250"/>
    <x v="9"/>
  </r>
  <r>
    <x v="18"/>
    <s v="Ayn Rand Institute"/>
    <n v="250"/>
    <x v="8"/>
  </r>
  <r>
    <x v="18"/>
    <s v="Ayn Rand Institute"/>
    <n v="250"/>
    <x v="7"/>
  </r>
  <r>
    <x v="18"/>
    <s v="Ayn Rand Institute"/>
    <n v="250"/>
    <x v="6"/>
  </r>
  <r>
    <x v="18"/>
    <s v="Ayn Rand Institute"/>
    <n v="250"/>
    <x v="5"/>
  </r>
  <r>
    <x v="18"/>
    <s v="Ayn Rand Institute"/>
    <n v="250"/>
    <x v="12"/>
  </r>
  <r>
    <x v="18"/>
    <s v="Ayn Rand Institute"/>
    <n v="250"/>
    <x v="13"/>
  </r>
  <r>
    <x v="18"/>
    <s v="Ayn Rand Institute"/>
    <n v="250"/>
    <x v="14"/>
  </r>
  <r>
    <x v="18"/>
    <s v="Ayn Rand Institute"/>
    <n v="250"/>
    <x v="17"/>
  </r>
  <r>
    <x v="18"/>
    <s v="Ayn Rand Institute"/>
    <n v="250"/>
    <x v="0"/>
  </r>
  <r>
    <x v="18"/>
    <s v="Ayn Rand Institute"/>
    <n v="250"/>
    <x v="11"/>
  </r>
  <r>
    <x v="18"/>
    <s v="Ayn Rand Institute"/>
    <n v="250"/>
    <x v="2"/>
  </r>
  <r>
    <x v="4"/>
    <s v="Ayn Rand Institute"/>
    <n v="25000"/>
    <x v="3"/>
  </r>
  <r>
    <x v="4"/>
    <s v="Ayn Rand Institute"/>
    <n v="25000"/>
    <x v="10"/>
  </r>
  <r>
    <x v="4"/>
    <s v="Ayn Rand Institute"/>
    <n v="25000"/>
    <x v="4"/>
  </r>
  <r>
    <x v="19"/>
    <m/>
    <m/>
    <x v="1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8" cacheId="29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gridDropZones="1" multipleFieldFilters="0" rowHeaderCaption="Donor and Year">
  <location ref="A6:B27" firstHeaderRow="2" firstDataRow="2" firstDataCol="1"/>
  <pivotFields count="4">
    <pivotField axis="axisRow" showAll="0" sortType="descending">
      <items count="21">
        <item sd="0" x="7"/>
        <item sd="0" x="10"/>
        <item sd="0" x="14"/>
        <item sd="0" x="3"/>
        <item sd="0" x="1"/>
        <item sd="0" x="4"/>
        <item sd="0" x="9"/>
        <item sd="0" x="17"/>
        <item sd="0" x="6"/>
        <item sd="0" x="12"/>
        <item sd="0" x="13"/>
        <item sd="0" x="15"/>
        <item sd="0" x="8"/>
        <item sd="0" x="0"/>
        <item sd="0" x="16"/>
        <item h="1" sd="0" x="19"/>
        <item sd="0" x="2"/>
        <item sd="0" x="5"/>
        <item sd="0" x="11"/>
        <item sd="0" x="18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axis="axisRow" showAll="0">
      <items count="20">
        <item x="16"/>
        <item x="15"/>
        <item x="11"/>
        <item x="0"/>
        <item x="17"/>
        <item x="14"/>
        <item x="13"/>
        <item x="12"/>
        <item x="5"/>
        <item x="6"/>
        <item x="7"/>
        <item x="8"/>
        <item x="9"/>
        <item x="1"/>
        <item x="18"/>
        <item x="2"/>
        <item x="3"/>
        <item x="10"/>
        <item x="4"/>
        <item t="default"/>
      </items>
    </pivotField>
  </pivotFields>
  <rowFields count="2">
    <field x="0"/>
    <field x="3"/>
  </rowFields>
  <rowItems count="20">
    <i>
      <x/>
    </i>
    <i>
      <x v="2"/>
    </i>
    <i>
      <x v="1"/>
    </i>
    <i>
      <x v="4"/>
    </i>
    <i>
      <x v="18"/>
    </i>
    <i>
      <x v="5"/>
    </i>
    <i>
      <x v="3"/>
    </i>
    <i>
      <x v="17"/>
    </i>
    <i>
      <x v="6"/>
    </i>
    <i>
      <x v="10"/>
    </i>
    <i>
      <x v="16"/>
    </i>
    <i>
      <x v="7"/>
    </i>
    <i>
      <x v="8"/>
    </i>
    <i>
      <x v="9"/>
    </i>
    <i>
      <x v="11"/>
    </i>
    <i>
      <x v="12"/>
    </i>
    <i>
      <x v="19"/>
    </i>
    <i>
      <x v="13"/>
    </i>
    <i>
      <x v="14"/>
    </i>
    <i t="grand">
      <x/>
    </i>
  </rowItems>
  <colItems count="1">
    <i/>
  </colItems>
  <dataFields count="1">
    <dataField name="Sum of contribution" fld="2" baseField="0" baseItem="0" numFmtId="164"/>
  </dataFields>
  <formats count="1">
    <format dxfId="6">
      <pivotArea outline="0" collapsedLevelsAreSubtotals="1" fieldPosition="0"/>
    </format>
  </formats>
  <pivotTableStyleInfo name="PivotStyleMedium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158F61C-4044-F54F-8D3F-8665CB902DEF}" name="PivotTable1" cacheId="29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gridDropZones="1" multipleFieldFilters="0" rowHeaderCaption="Year" colHeaderCaption="Donor">
  <location ref="E6:I16" firstHeaderRow="1" firstDataRow="2" firstDataCol="1"/>
  <pivotFields count="4">
    <pivotField axis="axisCol" showAll="0" sortType="descending">
      <items count="21">
        <item h="1" sd="0" x="7"/>
        <item h="1" sd="0" x="10"/>
        <item h="1" sd="0" x="14"/>
        <item sd="0" x="3"/>
        <item sd="0" x="1"/>
        <item h="1" sd="0" x="4"/>
        <item h="1" sd="0" x="9"/>
        <item h="1" sd="0" x="17"/>
        <item h="1" sd="0" x="6"/>
        <item h="1" sd="0" x="12"/>
        <item h="1" sd="0" x="13"/>
        <item h="1" sd="0" x="15"/>
        <item h="1" sd="0" x="8"/>
        <item h="1" sd="0" x="0"/>
        <item h="1" sd="0" x="16"/>
        <item h="1" sd="0" x="19"/>
        <item sd="0" x="2"/>
        <item h="1" sd="0" x="5"/>
        <item h="1" sd="0" x="11"/>
        <item h="1" x="18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axis="axisRow" showAll="0">
      <items count="20">
        <item x="16"/>
        <item x="15"/>
        <item x="11"/>
        <item x="0"/>
        <item x="17"/>
        <item x="14"/>
        <item x="13"/>
        <item x="12"/>
        <item x="5"/>
        <item x="6"/>
        <item x="7"/>
        <item x="8"/>
        <item x="9"/>
        <item x="1"/>
        <item x="18"/>
        <item x="2"/>
        <item x="3"/>
        <item x="10"/>
        <item x="4"/>
        <item t="default"/>
      </items>
    </pivotField>
  </pivotFields>
  <rowFields count="1">
    <field x="3"/>
  </rowFields>
  <rowItems count="9">
    <i>
      <x v="8"/>
    </i>
    <i>
      <x v="9"/>
    </i>
    <i>
      <x v="10"/>
    </i>
    <i>
      <x v="11"/>
    </i>
    <i>
      <x v="13"/>
    </i>
    <i>
      <x v="15"/>
    </i>
    <i>
      <x v="16"/>
    </i>
    <i>
      <x v="18"/>
    </i>
    <i t="grand">
      <x/>
    </i>
  </rowItems>
  <colFields count="1">
    <field x="0"/>
  </colFields>
  <colItems count="4">
    <i>
      <x v="4"/>
    </i>
    <i>
      <x v="3"/>
    </i>
    <i>
      <x v="16"/>
    </i>
    <i t="grand">
      <x/>
    </i>
  </colItems>
  <dataFields count="1">
    <dataField name="Sum of contribution" fld="2" baseField="0" baseItem="0" numFmtId="164"/>
  </dataFields>
  <formats count="1">
    <format dxfId="7">
      <pivotArea outline="0" collapsedLevelsAreSubtotals="1" fieldPosition="0"/>
    </format>
  </formats>
  <pivotTableStyleInfo name="PivotStyleMedium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esmogblog.com/ayn-rand-institute" TargetMode="Externa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tabSelected="1" workbookViewId="0">
      <selection activeCell="D3" sqref="D3"/>
    </sheetView>
  </sheetViews>
  <sheetFormatPr baseColWidth="10" defaultRowHeight="16"/>
  <cols>
    <col min="1" max="1" width="41.33203125" bestFit="1" customWidth="1"/>
    <col min="2" max="2" width="10.1640625" bestFit="1" customWidth="1"/>
    <col min="3" max="3" width="22.5" customWidth="1"/>
    <col min="4" max="4" width="15.1640625" customWidth="1"/>
    <col min="5" max="5" width="17.5" bestFit="1" customWidth="1"/>
    <col min="6" max="6" width="33" bestFit="1" customWidth="1"/>
    <col min="7" max="7" width="34" bestFit="1" customWidth="1"/>
    <col min="8" max="8" width="19" bestFit="1" customWidth="1"/>
    <col min="9" max="9" width="10.83203125" bestFit="1" customWidth="1"/>
    <col min="10" max="10" width="34" bestFit="1" customWidth="1"/>
    <col min="11" max="11" width="15.6640625" bestFit="1" customWidth="1"/>
    <col min="12" max="12" width="29" bestFit="1" customWidth="1"/>
    <col min="13" max="13" width="33" bestFit="1" customWidth="1"/>
    <col min="14" max="14" width="18.6640625" bestFit="1" customWidth="1"/>
    <col min="15" max="15" width="25" bestFit="1" customWidth="1"/>
    <col min="16" max="16" width="14.5" bestFit="1" customWidth="1"/>
    <col min="17" max="17" width="18.33203125" bestFit="1" customWidth="1"/>
    <col min="18" max="18" width="7.6640625" bestFit="1" customWidth="1"/>
    <col min="19" max="19" width="19" bestFit="1" customWidth="1"/>
    <col min="20" max="20" width="28.83203125" bestFit="1" customWidth="1"/>
    <col min="21" max="21" width="37.6640625" bestFit="1" customWidth="1"/>
    <col min="22" max="22" width="19.6640625" bestFit="1" customWidth="1"/>
    <col min="23" max="23" width="20" bestFit="1" customWidth="1"/>
    <col min="24" max="24" width="6.83203125" bestFit="1" customWidth="1"/>
  </cols>
  <sheetData>
    <row r="1" spans="1:9" ht="26">
      <c r="A1" s="11" t="s">
        <v>23</v>
      </c>
    </row>
    <row r="2" spans="1:9" ht="19">
      <c r="A2" s="3" t="s">
        <v>24</v>
      </c>
      <c r="B2" s="12">
        <v>42115</v>
      </c>
      <c r="C2" s="13"/>
    </row>
    <row r="3" spans="1:9" ht="19">
      <c r="A3" s="3" t="s">
        <v>25</v>
      </c>
      <c r="B3" s="4" t="s">
        <v>26</v>
      </c>
    </row>
    <row r="5" spans="1:9" ht="19">
      <c r="A5" s="10" t="s">
        <v>32</v>
      </c>
    </row>
    <row r="6" spans="1:9">
      <c r="A6" s="1" t="s">
        <v>22</v>
      </c>
      <c r="E6" s="1" t="s">
        <v>22</v>
      </c>
      <c r="F6" s="1" t="s">
        <v>47</v>
      </c>
    </row>
    <row r="7" spans="1:9">
      <c r="A7" s="1" t="s">
        <v>31</v>
      </c>
      <c r="B7" t="s">
        <v>21</v>
      </c>
      <c r="C7" s="6" t="s">
        <v>40</v>
      </c>
      <c r="E7" s="1" t="s">
        <v>46</v>
      </c>
      <c r="F7" t="s">
        <v>4</v>
      </c>
      <c r="G7" t="s">
        <v>11</v>
      </c>
      <c r="H7" t="s">
        <v>41</v>
      </c>
      <c r="I7" t="s">
        <v>20</v>
      </c>
    </row>
    <row r="8" spans="1:9">
      <c r="A8" s="2" t="s">
        <v>6</v>
      </c>
      <c r="B8" s="5">
        <v>541000</v>
      </c>
      <c r="C8" t="str">
        <f>IFERROR(IF(VLOOKUP(A8,Resources!A:B,2,FALSE)=0,"",VLOOKUP(A8,Resources!A:B,2,FALSE)),"")</f>
        <v>https://www.desmogblog.com/donors-capital-fund</v>
      </c>
      <c r="D8" s="5"/>
      <c r="E8" s="2">
        <v>2009</v>
      </c>
      <c r="F8" s="5"/>
      <c r="G8" s="5">
        <v>25000</v>
      </c>
      <c r="H8" s="5"/>
      <c r="I8" s="5">
        <v>25000</v>
      </c>
    </row>
    <row r="9" spans="1:9">
      <c r="A9" s="2" t="s">
        <v>7</v>
      </c>
      <c r="B9" s="5">
        <v>337000</v>
      </c>
      <c r="C9" t="str">
        <f>IFERROR(IF(VLOOKUP(A9,Resources!A:B,2,FALSE)=0,"",VLOOKUP(A9,Resources!A:B,2,FALSE)),"")</f>
        <v>https://www.sourcewatch.org/index.php/Rodney_Fund</v>
      </c>
      <c r="D9" s="5"/>
      <c r="E9" s="2">
        <v>2010</v>
      </c>
      <c r="F9" s="5"/>
      <c r="G9" s="5">
        <v>25000</v>
      </c>
      <c r="H9" s="5"/>
      <c r="I9" s="5">
        <v>25000</v>
      </c>
    </row>
    <row r="10" spans="1:9">
      <c r="A10" s="2" t="s">
        <v>16</v>
      </c>
      <c r="B10" s="5">
        <v>300000</v>
      </c>
      <c r="C10" t="str">
        <f>IFERROR(IF(VLOOKUP(A10,Resources!A:B,2,FALSE)=0,"",VLOOKUP(A10,Resources!A:B,2,FALSE)),"")</f>
        <v/>
      </c>
      <c r="D10" s="5"/>
      <c r="E10" s="2">
        <v>2011</v>
      </c>
      <c r="F10" s="5"/>
      <c r="G10" s="5">
        <v>50000</v>
      </c>
      <c r="H10" s="5"/>
      <c r="I10" s="5">
        <v>50000</v>
      </c>
    </row>
    <row r="11" spans="1:9">
      <c r="A11" s="2" t="s">
        <v>4</v>
      </c>
      <c r="B11" s="5">
        <v>271900</v>
      </c>
      <c r="C11" t="str">
        <f>IFERROR(IF(VLOOKUP(A11,Resources!A:B,2,FALSE)=0,"",VLOOKUP(A11,Resources!A:B,2,FALSE)),"")</f>
        <v>https://www.desmogblog.com/koch-family-foundations</v>
      </c>
      <c r="D11" s="5"/>
      <c r="E11" s="2">
        <v>2012</v>
      </c>
      <c r="F11" s="5"/>
      <c r="G11" s="5">
        <v>25000</v>
      </c>
      <c r="H11" s="5"/>
      <c r="I11" s="5">
        <v>25000</v>
      </c>
    </row>
    <row r="12" spans="1:9">
      <c r="A12" s="2" t="s">
        <v>43</v>
      </c>
      <c r="B12" s="5">
        <v>264000</v>
      </c>
      <c r="C12" t="str">
        <f>IFERROR(IF(VLOOKUP(A12,Resources!A:B,2,FALSE)=0,"",VLOOKUP(A12,Resources!A:B,2,FALSE)),"")</f>
        <v/>
      </c>
      <c r="D12" s="5"/>
      <c r="E12" s="2">
        <v>2014</v>
      </c>
      <c r="F12" s="5">
        <v>42600</v>
      </c>
      <c r="G12" s="5"/>
      <c r="H12" s="5">
        <v>12400</v>
      </c>
      <c r="I12" s="5">
        <v>55000</v>
      </c>
    </row>
    <row r="13" spans="1:9">
      <c r="A13" s="2" t="s">
        <v>8</v>
      </c>
      <c r="B13" s="5">
        <v>140000</v>
      </c>
      <c r="C13" t="str">
        <f>IFERROR(IF(VLOOKUP(A13,Resources!A:B,2,FALSE)=0,"",VLOOKUP(A13,Resources!A:B,2,FALSE)),"")</f>
        <v/>
      </c>
      <c r="D13" s="5"/>
      <c r="E13" s="2">
        <v>2015</v>
      </c>
      <c r="F13" s="5">
        <v>4800</v>
      </c>
      <c r="G13" s="5"/>
      <c r="H13" s="5">
        <v>6200</v>
      </c>
      <c r="I13" s="5">
        <v>11000</v>
      </c>
    </row>
    <row r="14" spans="1:9">
      <c r="A14" s="2" t="s">
        <v>11</v>
      </c>
      <c r="B14" s="5">
        <v>125000</v>
      </c>
      <c r="C14" t="str">
        <f>IFERROR(IF(VLOOKUP(A14,Resources!A:B,2,FALSE)=0,"",VLOOKUP(A14,Resources!A:B,2,FALSE)),"")</f>
        <v>https://www.desmogblog.com/koch-family-foundations</v>
      </c>
      <c r="D14" s="5"/>
      <c r="E14" s="2">
        <v>2016</v>
      </c>
      <c r="F14" s="5">
        <v>174500</v>
      </c>
      <c r="G14" s="5"/>
      <c r="H14" s="5"/>
      <c r="I14" s="5">
        <v>174500</v>
      </c>
    </row>
    <row r="15" spans="1:9">
      <c r="A15" s="2" t="s">
        <v>42</v>
      </c>
      <c r="B15" s="5">
        <v>89000</v>
      </c>
      <c r="C15" t="str">
        <f>IFERROR(IF(VLOOKUP(A15,Resources!A:B,2,FALSE)=0,"",VLOOKUP(A15,Resources!A:B,2,FALSE)),"")</f>
        <v/>
      </c>
      <c r="D15" s="5"/>
      <c r="E15" s="2">
        <v>2018</v>
      </c>
      <c r="F15" s="5">
        <v>50000</v>
      </c>
      <c r="G15" s="5"/>
      <c r="H15" s="5"/>
      <c r="I15" s="5">
        <v>50000</v>
      </c>
    </row>
    <row r="16" spans="1:9">
      <c r="A16" s="2" t="s">
        <v>13</v>
      </c>
      <c r="B16" s="5">
        <v>30000</v>
      </c>
      <c r="C16" t="str">
        <f>IFERROR(IF(VLOOKUP(A16,Resources!A:B,2,FALSE)=0,"",VLOOKUP(A16,Resources!A:B,2,FALSE)),"")</f>
        <v>https://www.sourcewatch.org/index.php/Fairbrook_Foundation</v>
      </c>
      <c r="D16" s="5"/>
      <c r="E16" s="2" t="s">
        <v>20</v>
      </c>
      <c r="F16" s="5">
        <v>271900</v>
      </c>
      <c r="G16" s="5">
        <v>125000</v>
      </c>
      <c r="H16" s="5">
        <v>18600</v>
      </c>
      <c r="I16" s="5">
        <v>415500</v>
      </c>
    </row>
    <row r="17" spans="1:4">
      <c r="A17" s="2" t="s">
        <v>12</v>
      </c>
      <c r="B17" s="5">
        <v>20000</v>
      </c>
      <c r="C17" t="str">
        <f>IFERROR(IF(VLOOKUP(A17,Resources!A:B,2,FALSE)=0,"",VLOOKUP(A17,Resources!A:B,2,FALSE)),"")</f>
        <v/>
      </c>
      <c r="D17" s="5"/>
    </row>
    <row r="18" spans="1:4">
      <c r="A18" s="2" t="s">
        <v>41</v>
      </c>
      <c r="B18" s="5">
        <v>18600</v>
      </c>
      <c r="C18" t="str">
        <f>IFERROR(IF(VLOOKUP(A18,Resources!A:B,2,FALSE)=0,"",VLOOKUP(A18,Resources!A:B,2,FALSE)),"")</f>
        <v>https://www.desmogblog.com/koch-family-foundations</v>
      </c>
      <c r="D18" s="5"/>
    </row>
    <row r="19" spans="1:4">
      <c r="A19" s="2" t="s">
        <v>9</v>
      </c>
      <c r="B19" s="5">
        <v>15475</v>
      </c>
      <c r="C19" t="str">
        <f>IFERROR(IF(VLOOKUP(A19,Resources!A:B,2,FALSE)=0,"",VLOOKUP(A19,Resources!A:B,2,FALSE)),"")</f>
        <v/>
      </c>
      <c r="D19" s="5"/>
    </row>
    <row r="20" spans="1:4">
      <c r="A20" s="2" t="s">
        <v>10</v>
      </c>
      <c r="B20" s="5">
        <v>10000</v>
      </c>
      <c r="C20" t="str">
        <f>IFERROR(IF(VLOOKUP(A20,Resources!A:B,2,FALSE)=0,"",VLOOKUP(A20,Resources!A:B,2,FALSE)),"")</f>
        <v/>
      </c>
      <c r="D20" s="5"/>
    </row>
    <row r="21" spans="1:4">
      <c r="A21" s="2" t="s">
        <v>14</v>
      </c>
      <c r="B21" s="5">
        <v>10000</v>
      </c>
      <c r="C21" t="str">
        <f>IFERROR(IF(VLOOKUP(A21,Resources!A:B,2,FALSE)=0,"",VLOOKUP(A21,Resources!A:B,2,FALSE)),"")</f>
        <v>https://www.sourcewatch.org/index.php/Pharmaceutical_Research_and_Manufacturers_of_America</v>
      </c>
      <c r="D21" s="5"/>
    </row>
    <row r="22" spans="1:4">
      <c r="A22" s="2" t="s">
        <v>15</v>
      </c>
      <c r="B22" s="5">
        <v>5500</v>
      </c>
      <c r="C22" t="str">
        <f>IFERROR(IF(VLOOKUP(A22,Resources!A:B,2,FALSE)=0,"",VLOOKUP(A22,Resources!A:B,2,FALSE)),"")</f>
        <v>https://www.sourcewatch.org/index.php/Vernon_K._Krieble_Foundation</v>
      </c>
      <c r="D22" s="5"/>
    </row>
    <row r="23" spans="1:4">
      <c r="A23" s="2" t="s">
        <v>19</v>
      </c>
      <c r="B23" s="5">
        <v>5000</v>
      </c>
      <c r="C23" t="str">
        <f>IFERROR(IF(VLOOKUP(A23,Resources!A:B,2,FALSE)=0,"",VLOOKUP(A23,Resources!A:B,2,FALSE)),"")</f>
        <v/>
      </c>
      <c r="D23" s="5"/>
    </row>
    <row r="24" spans="1:4">
      <c r="A24" s="2" t="s">
        <v>48</v>
      </c>
      <c r="B24" s="5">
        <v>3250</v>
      </c>
      <c r="C24" t="str">
        <f>IFERROR(IF(VLOOKUP(A24,Resources!A:B,2,FALSE)=0,"",VLOOKUP(A24,Resources!A:B,2,FALSE)),"")</f>
        <v/>
      </c>
      <c r="D24" s="5"/>
    </row>
    <row r="25" spans="1:4">
      <c r="A25" s="2" t="s">
        <v>17</v>
      </c>
      <c r="B25" s="5">
        <v>2500</v>
      </c>
      <c r="C25" t="str">
        <f>IFERROR(IF(VLOOKUP(A25,Resources!A:B,2,FALSE)=0,"",VLOOKUP(A25,Resources!A:B,2,FALSE)),"")</f>
        <v/>
      </c>
      <c r="D25" s="5"/>
    </row>
    <row r="26" spans="1:4">
      <c r="A26" s="2" t="s">
        <v>18</v>
      </c>
      <c r="B26" s="5">
        <v>1000</v>
      </c>
      <c r="D26" s="5"/>
    </row>
    <row r="27" spans="1:4">
      <c r="A27" s="2" t="s">
        <v>20</v>
      </c>
      <c r="B27" s="5">
        <v>2189225</v>
      </c>
      <c r="D27" s="5"/>
    </row>
  </sheetData>
  <sortState xmlns:xlrd2="http://schemas.microsoft.com/office/spreadsheetml/2017/richdata2" ref="A5:B23">
    <sortCondition descending="1" ref="B7"/>
  </sortState>
  <mergeCells count="1">
    <mergeCell ref="B2:C2"/>
  </mergeCells>
  <hyperlinks>
    <hyperlink ref="B3" r:id="rId3" xr:uid="{00000000-0004-0000-0000-000000000000}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0"/>
  <sheetViews>
    <sheetView workbookViewId="0">
      <selection activeCell="B12" sqref="B12"/>
    </sheetView>
  </sheetViews>
  <sheetFormatPr baseColWidth="10" defaultRowHeight="16"/>
  <cols>
    <col min="1" max="1" width="11.1640625" bestFit="1" customWidth="1"/>
    <col min="2" max="2" width="61.1640625" customWidth="1"/>
    <col min="3" max="3" width="37.6640625" bestFit="1" customWidth="1"/>
    <col min="4" max="4" width="16.33203125" bestFit="1" customWidth="1"/>
    <col min="5" max="5" width="11" style="9" bestFit="1" customWidth="1"/>
    <col min="6" max="6" width="5.1640625" bestFit="1" customWidth="1"/>
  </cols>
  <sheetData>
    <row r="1" spans="1:8" s="7" customFormat="1">
      <c r="A1" s="7" t="s">
        <v>27</v>
      </c>
      <c r="B1" s="7" t="s">
        <v>28</v>
      </c>
      <c r="C1" s="7" t="s">
        <v>0</v>
      </c>
      <c r="D1" s="7" t="s">
        <v>1</v>
      </c>
      <c r="E1" s="8" t="s">
        <v>2</v>
      </c>
      <c r="F1" s="7" t="s">
        <v>3</v>
      </c>
      <c r="G1" s="7" t="s">
        <v>29</v>
      </c>
      <c r="H1" s="7" t="s">
        <v>44</v>
      </c>
    </row>
    <row r="2" spans="1:8">
      <c r="A2" t="s">
        <v>30</v>
      </c>
      <c r="B2" t="str">
        <f t="shared" ref="B2:B33" si="0">C2&amp;"_"&amp;D2&amp;F2&amp;E2</f>
        <v>Armstrong Foundation_Ayn Rand Institute20042500</v>
      </c>
      <c r="C2" t="s">
        <v>17</v>
      </c>
      <c r="D2" t="s">
        <v>5</v>
      </c>
      <c r="E2" s="9">
        <v>2500</v>
      </c>
      <c r="F2">
        <v>2004</v>
      </c>
    </row>
    <row r="3" spans="1:8">
      <c r="A3" s="14">
        <v>990</v>
      </c>
      <c r="B3" t="str">
        <f>C3&amp;"_"&amp;D3&amp;F3&amp;E3</f>
        <v>Charles G. Koch Charitable Foundation_Ayn Rand Institute201433000</v>
      </c>
      <c r="C3" s="14" t="s">
        <v>4</v>
      </c>
      <c r="D3" s="14" t="s">
        <v>5</v>
      </c>
      <c r="E3" s="15">
        <v>33000</v>
      </c>
      <c r="F3" s="14">
        <v>2014</v>
      </c>
      <c r="G3" s="14" t="s">
        <v>45</v>
      </c>
    </row>
    <row r="4" spans="1:8">
      <c r="A4" s="14">
        <v>990</v>
      </c>
      <c r="B4" t="str">
        <f t="shared" ref="B4:B12" si="1">C4&amp;"_"&amp;D4&amp;F4&amp;E4</f>
        <v>Charles G. Koch Charitable Foundation_Ayn Rand Institute20149600</v>
      </c>
      <c r="C4" s="14" t="s">
        <v>4</v>
      </c>
      <c r="D4" s="14" t="s">
        <v>5</v>
      </c>
      <c r="E4" s="15">
        <v>9600</v>
      </c>
      <c r="F4" s="14">
        <v>2014</v>
      </c>
      <c r="G4" s="14" t="s">
        <v>45</v>
      </c>
    </row>
    <row r="5" spans="1:8">
      <c r="A5" s="14">
        <v>990</v>
      </c>
      <c r="B5" t="str">
        <f t="shared" si="1"/>
        <v>Charles G. Koch Charitable Foundation_Ayn Rand Institute20154800</v>
      </c>
      <c r="C5" s="14" t="s">
        <v>4</v>
      </c>
      <c r="D5" s="14" t="s">
        <v>5</v>
      </c>
      <c r="E5" s="15">
        <v>4800</v>
      </c>
      <c r="F5" s="14">
        <v>2015</v>
      </c>
      <c r="G5" s="14" t="s">
        <v>45</v>
      </c>
    </row>
    <row r="6" spans="1:8">
      <c r="A6" s="14">
        <v>990</v>
      </c>
      <c r="B6" t="str">
        <f t="shared" si="1"/>
        <v>Charles G. Koch Charitable Foundation_Ayn Rand Institute2016174500</v>
      </c>
      <c r="C6" s="14" t="s">
        <v>4</v>
      </c>
      <c r="D6" s="14" t="s">
        <v>5</v>
      </c>
      <c r="E6" s="15">
        <v>174500</v>
      </c>
      <c r="F6" s="14">
        <v>2016</v>
      </c>
      <c r="G6" s="14" t="s">
        <v>45</v>
      </c>
    </row>
    <row r="7" spans="1:8">
      <c r="A7" s="14">
        <v>990</v>
      </c>
      <c r="B7" t="str">
        <f t="shared" si="1"/>
        <v>Charles G. Koch Charitable Foundation_Ayn Rand Institute201850000</v>
      </c>
      <c r="C7" s="14" t="s">
        <v>4</v>
      </c>
      <c r="D7" s="14" t="s">
        <v>5</v>
      </c>
      <c r="E7" s="15">
        <v>50000</v>
      </c>
      <c r="F7" s="14">
        <v>2018</v>
      </c>
      <c r="G7" s="14" t="s">
        <v>45</v>
      </c>
    </row>
    <row r="8" spans="1:8">
      <c r="A8" s="14">
        <v>990</v>
      </c>
      <c r="B8" t="str">
        <f t="shared" si="1"/>
        <v>Charles Koch Institute_Ayn Rand Institute201412400</v>
      </c>
      <c r="C8" s="14" t="s">
        <v>41</v>
      </c>
      <c r="D8" s="14" t="s">
        <v>5</v>
      </c>
      <c r="E8" s="15">
        <v>12400</v>
      </c>
      <c r="F8" s="14">
        <v>2014</v>
      </c>
      <c r="G8" s="14" t="s">
        <v>45</v>
      </c>
    </row>
    <row r="9" spans="1:8">
      <c r="A9" s="14">
        <v>990</v>
      </c>
      <c r="B9" t="str">
        <f t="shared" si="1"/>
        <v>Charles Koch Institute_Ayn Rand Institute20156200</v>
      </c>
      <c r="C9" s="14" t="s">
        <v>41</v>
      </c>
      <c r="D9" s="14" t="s">
        <v>5</v>
      </c>
      <c r="E9" s="15">
        <v>6200</v>
      </c>
      <c r="F9" s="14">
        <v>2015</v>
      </c>
      <c r="G9" s="14" t="s">
        <v>45</v>
      </c>
    </row>
    <row r="10" spans="1:8">
      <c r="A10" s="14">
        <v>990</v>
      </c>
      <c r="B10" t="str">
        <f t="shared" si="1"/>
        <v>Claude R. Lambe Charitable Foundation_Ayn Rand Institute200925000</v>
      </c>
      <c r="C10" s="14" t="s">
        <v>11</v>
      </c>
      <c r="D10" s="14" t="s">
        <v>5</v>
      </c>
      <c r="E10" s="15">
        <v>25000</v>
      </c>
      <c r="F10" s="14">
        <v>2009</v>
      </c>
      <c r="G10" s="14" t="s">
        <v>45</v>
      </c>
    </row>
    <row r="11" spans="1:8">
      <c r="A11" s="14">
        <v>990</v>
      </c>
      <c r="B11" t="str">
        <f t="shared" si="1"/>
        <v>Claude R. Lambe Charitable Foundation_Ayn Rand Institute201025000</v>
      </c>
      <c r="C11" s="14" t="s">
        <v>11</v>
      </c>
      <c r="D11" s="14" t="s">
        <v>5</v>
      </c>
      <c r="E11" s="15">
        <v>25000</v>
      </c>
      <c r="F11" s="14">
        <v>2010</v>
      </c>
      <c r="G11" s="14" t="s">
        <v>45</v>
      </c>
    </row>
    <row r="12" spans="1:8">
      <c r="A12" s="14">
        <v>990</v>
      </c>
      <c r="B12" t="str">
        <f t="shared" si="1"/>
        <v>Claude R. Lambe Charitable Foundation_Ayn Rand Institute201150000</v>
      </c>
      <c r="C12" s="14" t="s">
        <v>11</v>
      </c>
      <c r="D12" s="14" t="s">
        <v>5</v>
      </c>
      <c r="E12" s="15">
        <v>50000</v>
      </c>
      <c r="F12" s="14">
        <v>2011</v>
      </c>
      <c r="G12" s="14" t="s">
        <v>45</v>
      </c>
    </row>
    <row r="13" spans="1:8">
      <c r="A13" s="14">
        <v>990</v>
      </c>
      <c r="B13" t="str">
        <f t="shared" si="0"/>
        <v>Claude R. Lambe Charitable Foundation_Ayn Rand Institute201225000</v>
      </c>
      <c r="C13" s="14" t="s">
        <v>11</v>
      </c>
      <c r="D13" s="14" t="s">
        <v>5</v>
      </c>
      <c r="E13" s="15">
        <v>25000</v>
      </c>
      <c r="F13" s="14">
        <v>2012</v>
      </c>
      <c r="G13" s="14" t="s">
        <v>45</v>
      </c>
    </row>
    <row r="14" spans="1:8">
      <c r="A14">
        <v>990</v>
      </c>
      <c r="B14" t="str">
        <f t="shared" si="0"/>
        <v>Claws Foundation_Ayn Rand Institute201525000</v>
      </c>
      <c r="C14" t="s">
        <v>8</v>
      </c>
      <c r="D14" t="s">
        <v>5</v>
      </c>
      <c r="E14" s="9">
        <v>25000</v>
      </c>
      <c r="F14">
        <v>2015</v>
      </c>
      <c r="G14" t="s">
        <v>45</v>
      </c>
    </row>
    <row r="15" spans="1:8">
      <c r="A15">
        <v>990</v>
      </c>
      <c r="B15" t="str">
        <f t="shared" si="0"/>
        <v>Claws Foundation_Ayn Rand Institute201410000</v>
      </c>
      <c r="C15" t="s">
        <v>8</v>
      </c>
      <c r="D15" t="s">
        <v>5</v>
      </c>
      <c r="E15" s="9">
        <v>10000</v>
      </c>
      <c r="F15">
        <v>2014</v>
      </c>
      <c r="G15" t="s">
        <v>45</v>
      </c>
    </row>
    <row r="16" spans="1:8">
      <c r="A16" t="s">
        <v>30</v>
      </c>
      <c r="B16" t="str">
        <f t="shared" si="0"/>
        <v>Claws Foundation_Ayn Rand Institute201310000</v>
      </c>
      <c r="C16" t="s">
        <v>8</v>
      </c>
      <c r="D16" t="s">
        <v>5</v>
      </c>
      <c r="E16" s="9">
        <v>10000</v>
      </c>
      <c r="F16">
        <v>2013</v>
      </c>
      <c r="G16" t="s">
        <v>29</v>
      </c>
    </row>
    <row r="17" spans="1:7">
      <c r="A17" t="s">
        <v>30</v>
      </c>
      <c r="B17" t="str">
        <f t="shared" si="0"/>
        <v>Claws Foundation_Ayn Rand Institute201210000</v>
      </c>
      <c r="C17" t="s">
        <v>8</v>
      </c>
      <c r="D17" t="s">
        <v>5</v>
      </c>
      <c r="E17" s="9">
        <v>10000</v>
      </c>
      <c r="F17">
        <v>2012</v>
      </c>
      <c r="G17" t="s">
        <v>29</v>
      </c>
    </row>
    <row r="18" spans="1:7">
      <c r="A18" t="s">
        <v>30</v>
      </c>
      <c r="B18" t="str">
        <f t="shared" si="0"/>
        <v>Claws Foundation_Ayn Rand Institute201110000</v>
      </c>
      <c r="C18" t="s">
        <v>8</v>
      </c>
      <c r="D18" t="s">
        <v>5</v>
      </c>
      <c r="E18" s="9">
        <v>10000</v>
      </c>
      <c r="F18">
        <v>2011</v>
      </c>
      <c r="G18" t="s">
        <v>29</v>
      </c>
    </row>
    <row r="19" spans="1:7">
      <c r="A19">
        <v>990</v>
      </c>
      <c r="B19" t="str">
        <f t="shared" si="0"/>
        <v>David and Janet Polak Foundation_Ayn Rand Institute201639500</v>
      </c>
      <c r="C19" t="s">
        <v>42</v>
      </c>
      <c r="D19" t="s">
        <v>5</v>
      </c>
      <c r="E19" s="9">
        <v>39500</v>
      </c>
      <c r="F19">
        <v>2016</v>
      </c>
      <c r="G19" t="s">
        <v>45</v>
      </c>
    </row>
    <row r="20" spans="1:7">
      <c r="A20">
        <v>990</v>
      </c>
      <c r="B20" t="str">
        <f t="shared" si="0"/>
        <v>David and Janet Polak Foundation_Ayn Rand Institute20155000</v>
      </c>
      <c r="C20" t="s">
        <v>42</v>
      </c>
      <c r="D20" t="s">
        <v>5</v>
      </c>
      <c r="E20" s="9">
        <v>5000</v>
      </c>
      <c r="F20">
        <v>2015</v>
      </c>
      <c r="G20" t="s">
        <v>45</v>
      </c>
    </row>
    <row r="21" spans="1:7">
      <c r="A21">
        <v>990</v>
      </c>
      <c r="B21" t="str">
        <f t="shared" si="0"/>
        <v>David and Janet Polak Foundation_Ayn Rand Institute201539500</v>
      </c>
      <c r="C21" t="s">
        <v>42</v>
      </c>
      <c r="D21" t="s">
        <v>5</v>
      </c>
      <c r="E21" s="9">
        <v>39500</v>
      </c>
      <c r="F21">
        <v>2015</v>
      </c>
      <c r="G21" t="s">
        <v>45</v>
      </c>
    </row>
    <row r="22" spans="1:7">
      <c r="A22">
        <v>990</v>
      </c>
      <c r="B22" t="str">
        <f t="shared" si="0"/>
        <v>David and Janet Polak Foundation_Ayn Rand Institute20145000</v>
      </c>
      <c r="C22" t="s">
        <v>42</v>
      </c>
      <c r="D22" t="s">
        <v>5</v>
      </c>
      <c r="E22" s="9">
        <v>5000</v>
      </c>
      <c r="F22">
        <v>2014</v>
      </c>
      <c r="G22" t="s">
        <v>45</v>
      </c>
    </row>
    <row r="23" spans="1:7">
      <c r="A23" t="s">
        <v>30</v>
      </c>
      <c r="B23" t="str">
        <f t="shared" si="0"/>
        <v>Deramus Foundation_Ayn Rand Institute201210000</v>
      </c>
      <c r="C23" t="s">
        <v>10</v>
      </c>
      <c r="D23" t="s">
        <v>5</v>
      </c>
      <c r="E23" s="9">
        <v>10000</v>
      </c>
      <c r="F23">
        <v>2012</v>
      </c>
    </row>
    <row r="24" spans="1:7">
      <c r="A24">
        <v>990</v>
      </c>
      <c r="B24" t="str">
        <f t="shared" si="0"/>
        <v>Donors Capital Fund_Ayn Rand Institute201715000</v>
      </c>
      <c r="C24" t="s">
        <v>6</v>
      </c>
      <c r="D24" t="s">
        <v>5</v>
      </c>
      <c r="E24" s="9">
        <v>15000</v>
      </c>
      <c r="F24">
        <v>2017</v>
      </c>
      <c r="G24" t="s">
        <v>45</v>
      </c>
    </row>
    <row r="25" spans="1:7">
      <c r="A25">
        <v>990</v>
      </c>
      <c r="B25" t="str">
        <f t="shared" si="0"/>
        <v>Donors Capital Fund_Ayn Rand Institute201610000</v>
      </c>
      <c r="C25" t="s">
        <v>6</v>
      </c>
      <c r="D25" t="s">
        <v>5</v>
      </c>
      <c r="E25" s="9">
        <v>10000</v>
      </c>
      <c r="F25">
        <v>2016</v>
      </c>
      <c r="G25" t="s">
        <v>45</v>
      </c>
    </row>
    <row r="26" spans="1:7">
      <c r="A26">
        <v>990</v>
      </c>
      <c r="B26" t="str">
        <f t="shared" si="0"/>
        <v>Donors Capital Fund_Ayn Rand Institute201610000</v>
      </c>
      <c r="C26" t="s">
        <v>6</v>
      </c>
      <c r="D26" t="s">
        <v>5</v>
      </c>
      <c r="E26" s="9">
        <v>10000</v>
      </c>
      <c r="F26">
        <v>2016</v>
      </c>
      <c r="G26" t="s">
        <v>45</v>
      </c>
    </row>
    <row r="27" spans="1:7">
      <c r="A27" t="s">
        <v>30</v>
      </c>
      <c r="B27" t="str">
        <f t="shared" si="0"/>
        <v>Donors Capital Fund_Ayn Rand Institute201450000</v>
      </c>
      <c r="C27" t="s">
        <v>6</v>
      </c>
      <c r="D27" t="s">
        <v>5</v>
      </c>
      <c r="E27" s="9">
        <v>50000</v>
      </c>
      <c r="F27">
        <v>2014</v>
      </c>
    </row>
    <row r="28" spans="1:7">
      <c r="A28" t="s">
        <v>30</v>
      </c>
      <c r="B28" t="str">
        <f t="shared" si="0"/>
        <v>Donors Capital Fund_Ayn Rand Institute20146000</v>
      </c>
      <c r="C28" t="s">
        <v>6</v>
      </c>
      <c r="D28" t="s">
        <v>5</v>
      </c>
      <c r="E28" s="9">
        <v>6000</v>
      </c>
      <c r="F28">
        <v>2014</v>
      </c>
    </row>
    <row r="29" spans="1:7">
      <c r="A29" t="s">
        <v>30</v>
      </c>
      <c r="B29" t="str">
        <f t="shared" si="0"/>
        <v>Donors Capital Fund_Ayn Rand Institute201350000</v>
      </c>
      <c r="C29" t="s">
        <v>6</v>
      </c>
      <c r="D29" t="s">
        <v>5</v>
      </c>
      <c r="E29" s="9">
        <v>50000</v>
      </c>
      <c r="F29">
        <v>2013</v>
      </c>
    </row>
    <row r="30" spans="1:7">
      <c r="A30" t="s">
        <v>30</v>
      </c>
      <c r="B30" t="str">
        <f t="shared" si="0"/>
        <v>Donors Capital Fund_Ayn Rand Institute2012300000</v>
      </c>
      <c r="C30" t="s">
        <v>6</v>
      </c>
      <c r="D30" t="s">
        <v>5</v>
      </c>
      <c r="E30" s="9">
        <v>300000</v>
      </c>
      <c r="F30">
        <v>2012</v>
      </c>
    </row>
    <row r="31" spans="1:7">
      <c r="A31" t="s">
        <v>30</v>
      </c>
      <c r="B31" t="str">
        <f t="shared" si="0"/>
        <v>Donors Capital Fund_Ayn Rand Institute201225000</v>
      </c>
      <c r="C31" t="s">
        <v>6</v>
      </c>
      <c r="D31" t="s">
        <v>5</v>
      </c>
      <c r="E31" s="9">
        <v>25000</v>
      </c>
      <c r="F31">
        <v>2012</v>
      </c>
    </row>
    <row r="32" spans="1:7">
      <c r="A32" t="s">
        <v>30</v>
      </c>
      <c r="B32" t="str">
        <f t="shared" si="0"/>
        <v>Donors Capital Fund_Ayn Rand Institute201125000</v>
      </c>
      <c r="C32" t="s">
        <v>6</v>
      </c>
      <c r="D32" t="s">
        <v>5</v>
      </c>
      <c r="E32" s="9">
        <v>25000</v>
      </c>
      <c r="F32">
        <v>2011</v>
      </c>
    </row>
    <row r="33" spans="1:7">
      <c r="A33" t="s">
        <v>30</v>
      </c>
      <c r="B33" t="str">
        <f t="shared" si="0"/>
        <v>Donors Capital Fund_Ayn Rand Institute201025000</v>
      </c>
      <c r="C33" t="s">
        <v>6</v>
      </c>
      <c r="D33" t="s">
        <v>5</v>
      </c>
      <c r="E33" s="9">
        <v>25000</v>
      </c>
      <c r="F33">
        <v>2010</v>
      </c>
    </row>
    <row r="34" spans="1:7">
      <c r="A34" t="s">
        <v>30</v>
      </c>
      <c r="B34" t="str">
        <f t="shared" ref="B34:B65" si="2">C34&amp;"_"&amp;D34&amp;F34&amp;E34</f>
        <v>Donors Capital Fund_Ayn Rand Institute200925000</v>
      </c>
      <c r="C34" t="s">
        <v>6</v>
      </c>
      <c r="D34" t="s">
        <v>5</v>
      </c>
      <c r="E34" s="9">
        <v>25000</v>
      </c>
      <c r="F34">
        <v>2009</v>
      </c>
    </row>
    <row r="35" spans="1:7">
      <c r="A35" t="s">
        <v>30</v>
      </c>
      <c r="B35" t="str">
        <f t="shared" si="2"/>
        <v>Dorothy D. and Joseph A. Moller Foundation_Ayn Rand Institute20035000</v>
      </c>
      <c r="C35" t="s">
        <v>19</v>
      </c>
      <c r="D35" t="s">
        <v>5</v>
      </c>
      <c r="E35" s="9">
        <v>5000</v>
      </c>
      <c r="F35">
        <v>2003</v>
      </c>
    </row>
    <row r="36" spans="1:7">
      <c r="A36" t="s">
        <v>30</v>
      </c>
      <c r="B36" t="str">
        <f t="shared" si="2"/>
        <v>Fairbrook Foundation_Ayn Rand Institute201120000</v>
      </c>
      <c r="C36" t="s">
        <v>13</v>
      </c>
      <c r="D36" t="s">
        <v>5</v>
      </c>
      <c r="E36" s="9">
        <v>20000</v>
      </c>
      <c r="F36">
        <v>2011</v>
      </c>
    </row>
    <row r="37" spans="1:7">
      <c r="A37" t="s">
        <v>30</v>
      </c>
      <c r="B37" t="str">
        <f t="shared" si="2"/>
        <v>Fairbrook Foundation_Ayn Rand Institute201010000</v>
      </c>
      <c r="C37" t="s">
        <v>13</v>
      </c>
      <c r="D37" t="s">
        <v>5</v>
      </c>
      <c r="E37" s="9">
        <v>10000</v>
      </c>
      <c r="F37">
        <v>2010</v>
      </c>
    </row>
    <row r="38" spans="1:7">
      <c r="A38" t="s">
        <v>30</v>
      </c>
      <c r="B38" t="str">
        <f t="shared" si="2"/>
        <v>Howard Charitable Foundation_Ayn Rand Institute2008100000</v>
      </c>
      <c r="C38" t="s">
        <v>16</v>
      </c>
      <c r="D38" t="s">
        <v>5</v>
      </c>
      <c r="E38" s="9">
        <v>100000</v>
      </c>
      <c r="F38">
        <v>2008</v>
      </c>
    </row>
    <row r="39" spans="1:7">
      <c r="A39" t="s">
        <v>30</v>
      </c>
      <c r="B39" t="str">
        <f t="shared" si="2"/>
        <v>Howard Charitable Foundation_Ayn Rand Institute2007100000</v>
      </c>
      <c r="C39" t="s">
        <v>16</v>
      </c>
      <c r="D39" t="s">
        <v>5</v>
      </c>
      <c r="E39" s="9">
        <v>100000</v>
      </c>
      <c r="F39">
        <v>2007</v>
      </c>
    </row>
    <row r="40" spans="1:7">
      <c r="A40" t="s">
        <v>30</v>
      </c>
      <c r="B40" t="str">
        <f t="shared" si="2"/>
        <v>Howard Charitable Foundation_Ayn Rand Institute2006100000</v>
      </c>
      <c r="C40" t="s">
        <v>16</v>
      </c>
      <c r="D40" t="s">
        <v>5</v>
      </c>
      <c r="E40" s="9">
        <v>100000</v>
      </c>
      <c r="F40">
        <v>2006</v>
      </c>
    </row>
    <row r="41" spans="1:7">
      <c r="A41">
        <v>990</v>
      </c>
      <c r="B41" t="str">
        <f t="shared" si="2"/>
        <v>Michael and Andrea Leven Family Foundation_Ayn Rand Institute2016125000</v>
      </c>
      <c r="C41" t="s">
        <v>43</v>
      </c>
      <c r="D41" t="s">
        <v>5</v>
      </c>
      <c r="E41" s="9">
        <v>125000</v>
      </c>
      <c r="F41">
        <v>2016</v>
      </c>
      <c r="G41" t="s">
        <v>45</v>
      </c>
    </row>
    <row r="42" spans="1:7">
      <c r="A42">
        <v>990</v>
      </c>
      <c r="B42" t="str">
        <f t="shared" si="2"/>
        <v>Michael and Andrea Leven Family Foundation_Ayn Rand Institute2015100000</v>
      </c>
      <c r="C42" t="s">
        <v>43</v>
      </c>
      <c r="D42" t="s">
        <v>5</v>
      </c>
      <c r="E42" s="9">
        <v>100000</v>
      </c>
      <c r="F42">
        <v>2015</v>
      </c>
      <c r="G42" t="s">
        <v>45</v>
      </c>
    </row>
    <row r="43" spans="1:7">
      <c r="A43">
        <v>990</v>
      </c>
      <c r="B43" t="str">
        <f t="shared" si="2"/>
        <v>Michael and Andrea Leven Family Foundation_Ayn Rand Institute201325000</v>
      </c>
      <c r="C43" t="s">
        <v>43</v>
      </c>
      <c r="D43" t="s">
        <v>5</v>
      </c>
      <c r="E43" s="9">
        <v>25000</v>
      </c>
      <c r="F43">
        <v>2013</v>
      </c>
      <c r="G43" t="s">
        <v>45</v>
      </c>
    </row>
    <row r="44" spans="1:7">
      <c r="A44">
        <v>990</v>
      </c>
      <c r="B44" t="str">
        <f t="shared" si="2"/>
        <v>Michael and Andrea Leven Family Foundation_Ayn Rand Institute201214000</v>
      </c>
      <c r="C44" t="s">
        <v>43</v>
      </c>
      <c r="D44" t="s">
        <v>5</v>
      </c>
      <c r="E44" s="9">
        <v>14000</v>
      </c>
      <c r="F44">
        <v>2012</v>
      </c>
      <c r="G44" t="s">
        <v>45</v>
      </c>
    </row>
    <row r="45" spans="1:7">
      <c r="A45" t="s">
        <v>30</v>
      </c>
      <c r="B45" t="str">
        <f t="shared" si="2"/>
        <v>PhRMA_Ayn Rand Institute200910000</v>
      </c>
      <c r="C45" t="s">
        <v>14</v>
      </c>
      <c r="D45" t="s">
        <v>5</v>
      </c>
      <c r="E45" s="9">
        <v>10000</v>
      </c>
      <c r="F45">
        <v>2009</v>
      </c>
    </row>
    <row r="46" spans="1:7">
      <c r="A46">
        <v>990</v>
      </c>
      <c r="B46" t="str">
        <f t="shared" si="2"/>
        <v>Robert P. Rotella Foundation_Ayn Rand Institute20145000</v>
      </c>
      <c r="C46" t="s">
        <v>12</v>
      </c>
      <c r="D46" t="s">
        <v>5</v>
      </c>
      <c r="E46" s="9">
        <v>5000</v>
      </c>
      <c r="F46">
        <v>2014</v>
      </c>
      <c r="G46" t="s">
        <v>45</v>
      </c>
    </row>
    <row r="47" spans="1:7">
      <c r="A47">
        <v>990</v>
      </c>
      <c r="B47" t="str">
        <f t="shared" si="2"/>
        <v>Robert P. Rotella Foundation_Ayn Rand Institute20135000</v>
      </c>
      <c r="C47" t="s">
        <v>12</v>
      </c>
      <c r="D47" t="s">
        <v>5</v>
      </c>
      <c r="E47" s="9">
        <v>5000</v>
      </c>
      <c r="F47">
        <v>2013</v>
      </c>
      <c r="G47" t="s">
        <v>45</v>
      </c>
    </row>
    <row r="48" spans="1:7">
      <c r="A48" t="s">
        <v>30</v>
      </c>
      <c r="B48" t="str">
        <f t="shared" si="2"/>
        <v>Robert P. Rotella Foundation_Ayn Rand Institute201210000</v>
      </c>
      <c r="C48" t="s">
        <v>12</v>
      </c>
      <c r="D48" t="s">
        <v>5</v>
      </c>
      <c r="E48" s="9">
        <v>10000</v>
      </c>
      <c r="F48">
        <v>2012</v>
      </c>
    </row>
    <row r="49" spans="1:7">
      <c r="A49">
        <v>990</v>
      </c>
      <c r="B49" t="str">
        <f t="shared" si="2"/>
        <v>The Rodney Fund_Ayn Rand Institute201610000</v>
      </c>
      <c r="C49" t="s">
        <v>7</v>
      </c>
      <c r="D49" t="s">
        <v>5</v>
      </c>
      <c r="E49" s="9">
        <v>10000</v>
      </c>
      <c r="F49">
        <v>2016</v>
      </c>
      <c r="G49" t="s">
        <v>45</v>
      </c>
    </row>
    <row r="50" spans="1:7">
      <c r="A50">
        <v>990</v>
      </c>
      <c r="B50" t="str">
        <f t="shared" si="2"/>
        <v>The Rodney Fund_Ayn Rand Institute201524000</v>
      </c>
      <c r="C50" t="s">
        <v>7</v>
      </c>
      <c r="D50" t="s">
        <v>5</v>
      </c>
      <c r="E50" s="9">
        <v>24000</v>
      </c>
      <c r="F50">
        <v>2015</v>
      </c>
      <c r="G50" t="s">
        <v>45</v>
      </c>
    </row>
    <row r="51" spans="1:7">
      <c r="A51">
        <v>990</v>
      </c>
      <c r="B51" t="str">
        <f t="shared" si="2"/>
        <v>The Rodney Fund_Ayn Rand Institute201411000</v>
      </c>
      <c r="C51" t="s">
        <v>7</v>
      </c>
      <c r="D51" t="s">
        <v>5</v>
      </c>
      <c r="E51" s="9">
        <v>11000</v>
      </c>
      <c r="F51">
        <v>2014</v>
      </c>
      <c r="G51" t="s">
        <v>45</v>
      </c>
    </row>
    <row r="52" spans="1:7">
      <c r="A52" t="s">
        <v>30</v>
      </c>
      <c r="B52" t="str">
        <f t="shared" si="2"/>
        <v>The Rodney Fund_Ayn Rand Institute201326000</v>
      </c>
      <c r="C52" t="s">
        <v>7</v>
      </c>
      <c r="D52" t="s">
        <v>5</v>
      </c>
      <c r="E52" s="9">
        <v>26000</v>
      </c>
      <c r="F52">
        <v>2013</v>
      </c>
    </row>
    <row r="53" spans="1:7">
      <c r="A53" t="s">
        <v>30</v>
      </c>
      <c r="B53" t="str">
        <f t="shared" si="2"/>
        <v>The Rodney Fund_Ayn Rand Institute201212000</v>
      </c>
      <c r="C53" t="s">
        <v>7</v>
      </c>
      <c r="D53" t="s">
        <v>5</v>
      </c>
      <c r="E53" s="9">
        <v>12000</v>
      </c>
      <c r="F53">
        <v>2012</v>
      </c>
    </row>
    <row r="54" spans="1:7">
      <c r="A54" t="s">
        <v>30</v>
      </c>
      <c r="B54" t="str">
        <f t="shared" si="2"/>
        <v>The Rodney Fund_Ayn Rand Institute201155000</v>
      </c>
      <c r="C54" t="s">
        <v>7</v>
      </c>
      <c r="D54" t="s">
        <v>5</v>
      </c>
      <c r="E54" s="9">
        <v>55000</v>
      </c>
      <c r="F54">
        <v>2011</v>
      </c>
    </row>
    <row r="55" spans="1:7">
      <c r="A55" t="s">
        <v>30</v>
      </c>
      <c r="B55" t="str">
        <f t="shared" si="2"/>
        <v>The Rodney Fund_Ayn Rand Institute200928000</v>
      </c>
      <c r="C55" t="s">
        <v>7</v>
      </c>
      <c r="D55" t="s">
        <v>5</v>
      </c>
      <c r="E55" s="9">
        <v>28000</v>
      </c>
      <c r="F55">
        <v>2009</v>
      </c>
    </row>
    <row r="56" spans="1:7">
      <c r="A56" t="s">
        <v>30</v>
      </c>
      <c r="B56" t="str">
        <f t="shared" si="2"/>
        <v>The Rodney Fund_Ayn Rand Institute200860000</v>
      </c>
      <c r="C56" t="s">
        <v>7</v>
      </c>
      <c r="D56" t="s">
        <v>5</v>
      </c>
      <c r="E56" s="9">
        <v>60000</v>
      </c>
      <c r="F56">
        <v>2008</v>
      </c>
    </row>
    <row r="57" spans="1:7">
      <c r="A57" t="s">
        <v>30</v>
      </c>
      <c r="B57" t="str">
        <f t="shared" si="2"/>
        <v>The Rodney Fund_Ayn Rand Institute200756000</v>
      </c>
      <c r="C57" t="s">
        <v>7</v>
      </c>
      <c r="D57" t="s">
        <v>5</v>
      </c>
      <c r="E57" s="9">
        <v>56000</v>
      </c>
      <c r="F57">
        <v>2007</v>
      </c>
    </row>
    <row r="58" spans="1:7">
      <c r="A58" t="s">
        <v>30</v>
      </c>
      <c r="B58" t="str">
        <f t="shared" si="2"/>
        <v>The Rodney Fund_Ayn Rand Institute200655000</v>
      </c>
      <c r="C58" t="s">
        <v>7</v>
      </c>
      <c r="D58" t="s">
        <v>5</v>
      </c>
      <c r="E58" s="9">
        <v>55000</v>
      </c>
      <c r="F58">
        <v>2006</v>
      </c>
    </row>
    <row r="59" spans="1:7">
      <c r="A59" t="s">
        <v>30</v>
      </c>
      <c r="B59" t="str">
        <f t="shared" si="2"/>
        <v>The Vernon K. Krieble Foundation_Ayn Rand Institute20081000</v>
      </c>
      <c r="C59" t="s">
        <v>15</v>
      </c>
      <c r="D59" t="s">
        <v>5</v>
      </c>
      <c r="E59" s="9">
        <v>1000</v>
      </c>
      <c r="F59">
        <v>2008</v>
      </c>
    </row>
    <row r="60" spans="1:7">
      <c r="A60" t="s">
        <v>30</v>
      </c>
      <c r="B60" t="str">
        <f t="shared" si="2"/>
        <v>The Vernon K. Krieble Foundation_Ayn Rand Institute20061000</v>
      </c>
      <c r="C60" t="s">
        <v>15</v>
      </c>
      <c r="D60" t="s">
        <v>5</v>
      </c>
      <c r="E60" s="9">
        <v>1000</v>
      </c>
      <c r="F60">
        <v>2006</v>
      </c>
    </row>
    <row r="61" spans="1:7">
      <c r="A61" t="s">
        <v>30</v>
      </c>
      <c r="B61" t="str">
        <f t="shared" si="2"/>
        <v>The Vernon K. Krieble Foundation_Ayn Rand Institute20041000</v>
      </c>
      <c r="C61" t="s">
        <v>15</v>
      </c>
      <c r="D61" t="s">
        <v>5</v>
      </c>
      <c r="E61" s="9">
        <v>1000</v>
      </c>
      <c r="F61">
        <v>2004</v>
      </c>
    </row>
    <row r="62" spans="1:7">
      <c r="A62" t="s">
        <v>30</v>
      </c>
      <c r="B62" t="str">
        <f t="shared" si="2"/>
        <v>The Vernon K. Krieble Foundation_Ayn Rand Institute20031000</v>
      </c>
      <c r="C62" t="s">
        <v>15</v>
      </c>
      <c r="D62" t="s">
        <v>5</v>
      </c>
      <c r="E62" s="9">
        <v>1000</v>
      </c>
      <c r="F62">
        <v>2003</v>
      </c>
    </row>
    <row r="63" spans="1:7">
      <c r="A63" t="s">
        <v>30</v>
      </c>
      <c r="B63" t="str">
        <f t="shared" si="2"/>
        <v>The Vernon K. Krieble Foundation_Ayn Rand Institute20021000</v>
      </c>
      <c r="C63" t="s">
        <v>15</v>
      </c>
      <c r="D63" t="s">
        <v>5</v>
      </c>
      <c r="E63" s="9">
        <v>1000</v>
      </c>
      <c r="F63">
        <v>2002</v>
      </c>
    </row>
    <row r="64" spans="1:7">
      <c r="A64" t="s">
        <v>30</v>
      </c>
      <c r="B64" t="str">
        <f t="shared" si="2"/>
        <v>The Vernon K. Krieble Foundation_Ayn Rand Institute2001500</v>
      </c>
      <c r="C64" t="s">
        <v>15</v>
      </c>
      <c r="D64" t="s">
        <v>5</v>
      </c>
      <c r="E64" s="9">
        <v>500</v>
      </c>
      <c r="F64">
        <v>2001</v>
      </c>
    </row>
    <row r="65" spans="1:7">
      <c r="A65" t="s">
        <v>30</v>
      </c>
      <c r="B65" t="str">
        <f t="shared" si="2"/>
        <v>The Weiler Foundation_Ayn Rand Institute20041000</v>
      </c>
      <c r="C65" t="s">
        <v>18</v>
      </c>
      <c r="D65" t="s">
        <v>5</v>
      </c>
      <c r="E65" s="9">
        <v>1000</v>
      </c>
      <c r="F65">
        <v>2004</v>
      </c>
    </row>
    <row r="66" spans="1:7">
      <c r="A66">
        <v>990</v>
      </c>
      <c r="B66" t="str">
        <f t="shared" ref="B66:B75" si="3">C66&amp;"_"&amp;D66&amp;F66&amp;E66</f>
        <v>True Foundation_Ayn Rand Institute20151750</v>
      </c>
      <c r="C66" t="s">
        <v>9</v>
      </c>
      <c r="D66" t="s">
        <v>5</v>
      </c>
      <c r="E66" s="9">
        <v>1750</v>
      </c>
      <c r="F66">
        <v>2015</v>
      </c>
    </row>
    <row r="67" spans="1:7">
      <c r="A67" t="s">
        <v>30</v>
      </c>
      <c r="B67" t="str">
        <f t="shared" si="3"/>
        <v>True Foundation_Ayn Rand Institute20121825</v>
      </c>
      <c r="C67" t="s">
        <v>9</v>
      </c>
      <c r="D67" t="s">
        <v>5</v>
      </c>
      <c r="E67" s="9">
        <v>1825</v>
      </c>
      <c r="F67">
        <v>2012</v>
      </c>
    </row>
    <row r="68" spans="1:7">
      <c r="A68" t="s">
        <v>30</v>
      </c>
      <c r="B68" t="str">
        <f t="shared" si="3"/>
        <v>True Foundation_Ayn Rand Institute20111750</v>
      </c>
      <c r="C68" t="s">
        <v>9</v>
      </c>
      <c r="D68" t="s">
        <v>5</v>
      </c>
      <c r="E68" s="9">
        <v>1750</v>
      </c>
      <c r="F68">
        <v>2011</v>
      </c>
    </row>
    <row r="69" spans="1:7">
      <c r="A69" t="s">
        <v>30</v>
      </c>
      <c r="B69" t="str">
        <f t="shared" si="3"/>
        <v>True Foundation_Ayn Rand Institute20101400</v>
      </c>
      <c r="C69" t="s">
        <v>9</v>
      </c>
      <c r="D69" t="s">
        <v>5</v>
      </c>
      <c r="E69" s="9">
        <v>1400</v>
      </c>
      <c r="F69">
        <v>2010</v>
      </c>
    </row>
    <row r="70" spans="1:7">
      <c r="A70" t="s">
        <v>30</v>
      </c>
      <c r="B70" t="str">
        <f t="shared" si="3"/>
        <v>True Foundation_Ayn Rand Institute20091750</v>
      </c>
      <c r="C70" t="s">
        <v>9</v>
      </c>
      <c r="D70" t="s">
        <v>5</v>
      </c>
      <c r="E70" s="9">
        <v>1750</v>
      </c>
      <c r="F70">
        <v>2009</v>
      </c>
    </row>
    <row r="71" spans="1:7">
      <c r="A71" t="s">
        <v>30</v>
      </c>
      <c r="B71" t="str">
        <f t="shared" si="3"/>
        <v>True Foundation_Ayn Rand Institute20081750</v>
      </c>
      <c r="C71" t="s">
        <v>9</v>
      </c>
      <c r="D71" t="s">
        <v>5</v>
      </c>
      <c r="E71" s="9">
        <v>1750</v>
      </c>
      <c r="F71">
        <v>2008</v>
      </c>
    </row>
    <row r="72" spans="1:7">
      <c r="A72" t="s">
        <v>30</v>
      </c>
      <c r="B72" t="str">
        <f t="shared" si="3"/>
        <v>True Foundation_Ayn Rand Institute20071750</v>
      </c>
      <c r="C72" t="s">
        <v>9</v>
      </c>
      <c r="D72" t="s">
        <v>5</v>
      </c>
      <c r="E72" s="9">
        <v>1750</v>
      </c>
      <c r="F72">
        <v>2007</v>
      </c>
    </row>
    <row r="73" spans="1:7">
      <c r="A73" t="s">
        <v>30</v>
      </c>
      <c r="B73" t="str">
        <f t="shared" si="3"/>
        <v>True Foundation_Ayn Rand Institute20061750</v>
      </c>
      <c r="C73" t="s">
        <v>9</v>
      </c>
      <c r="D73" t="s">
        <v>5</v>
      </c>
      <c r="E73" s="9">
        <v>1750</v>
      </c>
      <c r="F73">
        <v>2006</v>
      </c>
    </row>
    <row r="74" spans="1:7">
      <c r="A74" t="s">
        <v>30</v>
      </c>
      <c r="B74" t="str">
        <f t="shared" si="3"/>
        <v>True Foundation_Ayn Rand Institute20051750</v>
      </c>
      <c r="C74" t="s">
        <v>9</v>
      </c>
      <c r="D74" t="s">
        <v>5</v>
      </c>
      <c r="E74" s="9">
        <v>1750</v>
      </c>
      <c r="F74">
        <v>2005</v>
      </c>
      <c r="G74" t="s">
        <v>29</v>
      </c>
    </row>
    <row r="75" spans="1:7">
      <c r="A75">
        <v>990</v>
      </c>
      <c r="B75" t="str">
        <f t="shared" si="3"/>
        <v>The Davidow Charitable Fund_Ayn Rand Institute2014250</v>
      </c>
      <c r="C75" t="s">
        <v>48</v>
      </c>
      <c r="D75" t="s">
        <v>5</v>
      </c>
      <c r="E75" s="9">
        <v>250</v>
      </c>
      <c r="F75">
        <v>2014</v>
      </c>
      <c r="G75" t="s">
        <v>45</v>
      </c>
    </row>
    <row r="76" spans="1:7">
      <c r="A76">
        <v>990</v>
      </c>
      <c r="B76" t="str">
        <f t="shared" ref="B76:B88" si="4">C76&amp;"_"&amp;D76&amp;F76&amp;E76</f>
        <v>The Davidow Charitable Fund_Ayn Rand Institute2013250</v>
      </c>
      <c r="C76" t="s">
        <v>48</v>
      </c>
      <c r="D76" t="s">
        <v>5</v>
      </c>
      <c r="E76" s="9">
        <v>250</v>
      </c>
      <c r="F76">
        <v>2013</v>
      </c>
      <c r="G76" t="s">
        <v>45</v>
      </c>
    </row>
    <row r="77" spans="1:7">
      <c r="A77">
        <v>990</v>
      </c>
      <c r="B77" t="str">
        <f t="shared" si="4"/>
        <v>The Davidow Charitable Fund_Ayn Rand Institute2012250</v>
      </c>
      <c r="C77" t="s">
        <v>48</v>
      </c>
      <c r="D77" t="s">
        <v>5</v>
      </c>
      <c r="E77" s="9">
        <v>250</v>
      </c>
      <c r="F77">
        <v>2012</v>
      </c>
      <c r="G77" t="s">
        <v>45</v>
      </c>
    </row>
    <row r="78" spans="1:7">
      <c r="A78">
        <v>990</v>
      </c>
      <c r="B78" t="str">
        <f t="shared" si="4"/>
        <v>The Davidow Charitable Fund_Ayn Rand Institute2011250</v>
      </c>
      <c r="C78" t="s">
        <v>48</v>
      </c>
      <c r="D78" t="s">
        <v>5</v>
      </c>
      <c r="E78" s="9">
        <v>250</v>
      </c>
      <c r="F78">
        <v>2011</v>
      </c>
      <c r="G78" t="s">
        <v>45</v>
      </c>
    </row>
    <row r="79" spans="1:7">
      <c r="A79">
        <v>990</v>
      </c>
      <c r="B79" t="str">
        <f t="shared" si="4"/>
        <v>The Davidow Charitable Fund_Ayn Rand Institute2010250</v>
      </c>
      <c r="C79" t="s">
        <v>48</v>
      </c>
      <c r="D79" t="s">
        <v>5</v>
      </c>
      <c r="E79" s="9">
        <v>250</v>
      </c>
      <c r="F79">
        <v>2010</v>
      </c>
      <c r="G79" t="s">
        <v>45</v>
      </c>
    </row>
    <row r="80" spans="1:7">
      <c r="A80">
        <v>990</v>
      </c>
      <c r="B80" t="str">
        <f t="shared" si="4"/>
        <v>The Davidow Charitable Fund_Ayn Rand Institute2009250</v>
      </c>
      <c r="C80" t="s">
        <v>48</v>
      </c>
      <c r="D80" t="s">
        <v>5</v>
      </c>
      <c r="E80" s="9">
        <v>250</v>
      </c>
      <c r="F80">
        <v>2009</v>
      </c>
      <c r="G80" t="s">
        <v>45</v>
      </c>
    </row>
    <row r="81" spans="1:7">
      <c r="A81">
        <v>990</v>
      </c>
      <c r="B81" t="str">
        <f t="shared" si="4"/>
        <v>The Davidow Charitable Fund_Ayn Rand Institute2008250</v>
      </c>
      <c r="C81" t="s">
        <v>48</v>
      </c>
      <c r="D81" t="s">
        <v>5</v>
      </c>
      <c r="E81" s="9">
        <v>250</v>
      </c>
      <c r="F81">
        <v>2008</v>
      </c>
      <c r="G81" t="s">
        <v>45</v>
      </c>
    </row>
    <row r="82" spans="1:7">
      <c r="A82">
        <v>990</v>
      </c>
      <c r="B82" t="str">
        <f t="shared" si="4"/>
        <v>The Davidow Charitable Fund_Ayn Rand Institute2007250</v>
      </c>
      <c r="C82" t="s">
        <v>48</v>
      </c>
      <c r="D82" t="s">
        <v>5</v>
      </c>
      <c r="E82" s="9">
        <v>250</v>
      </c>
      <c r="F82">
        <v>2007</v>
      </c>
      <c r="G82" t="s">
        <v>45</v>
      </c>
    </row>
    <row r="83" spans="1:7">
      <c r="A83">
        <v>990</v>
      </c>
      <c r="B83" t="str">
        <f t="shared" si="4"/>
        <v>The Davidow Charitable Fund_Ayn Rand Institute2006250</v>
      </c>
      <c r="C83" t="s">
        <v>48</v>
      </c>
      <c r="D83" t="s">
        <v>5</v>
      </c>
      <c r="E83" s="9">
        <v>250</v>
      </c>
      <c r="F83">
        <v>2006</v>
      </c>
      <c r="G83" t="s">
        <v>45</v>
      </c>
    </row>
    <row r="84" spans="1:7">
      <c r="A84">
        <v>990</v>
      </c>
      <c r="B84" t="str">
        <f t="shared" si="4"/>
        <v>The Davidow Charitable Fund_Ayn Rand Institute2005250</v>
      </c>
      <c r="C84" t="s">
        <v>48</v>
      </c>
      <c r="D84" t="s">
        <v>5</v>
      </c>
      <c r="E84" s="9">
        <v>250</v>
      </c>
      <c r="F84">
        <v>2005</v>
      </c>
      <c r="G84" t="s">
        <v>45</v>
      </c>
    </row>
    <row r="85" spans="1:7">
      <c r="A85">
        <v>990</v>
      </c>
      <c r="B85" t="str">
        <f t="shared" si="4"/>
        <v>The Davidow Charitable Fund_Ayn Rand Institute2004250</v>
      </c>
      <c r="C85" t="s">
        <v>48</v>
      </c>
      <c r="D85" t="s">
        <v>5</v>
      </c>
      <c r="E85" s="9">
        <v>250</v>
      </c>
      <c r="F85">
        <v>2004</v>
      </c>
      <c r="G85" t="s">
        <v>45</v>
      </c>
    </row>
    <row r="86" spans="1:7">
      <c r="A86">
        <v>990</v>
      </c>
      <c r="B86" t="str">
        <f t="shared" si="4"/>
        <v>The Davidow Charitable Fund_Ayn Rand Institute2003250</v>
      </c>
      <c r="C86" t="s">
        <v>48</v>
      </c>
      <c r="D86" t="s">
        <v>5</v>
      </c>
      <c r="E86" s="9">
        <v>250</v>
      </c>
      <c r="F86">
        <v>2003</v>
      </c>
      <c r="G86" t="s">
        <v>45</v>
      </c>
    </row>
    <row r="87" spans="1:7">
      <c r="A87">
        <v>990</v>
      </c>
      <c r="B87" t="str">
        <f t="shared" si="4"/>
        <v>The Davidow Charitable Fund_Ayn Rand Institute2015250</v>
      </c>
      <c r="C87" t="s">
        <v>48</v>
      </c>
      <c r="D87" t="s">
        <v>5</v>
      </c>
      <c r="E87" s="9">
        <v>250</v>
      </c>
      <c r="F87">
        <v>2015</v>
      </c>
      <c r="G87" t="s">
        <v>45</v>
      </c>
    </row>
    <row r="88" spans="1:7">
      <c r="A88">
        <v>990</v>
      </c>
      <c r="B88" t="str">
        <f t="shared" si="4"/>
        <v>Claws Foundation_Ayn Rand Institute201625000</v>
      </c>
      <c r="C88" t="s">
        <v>8</v>
      </c>
      <c r="D88" t="s">
        <v>5</v>
      </c>
      <c r="E88" s="9">
        <v>25000</v>
      </c>
      <c r="F88">
        <v>2016</v>
      </c>
      <c r="G88" t="s">
        <v>45</v>
      </c>
    </row>
    <row r="89" spans="1:7">
      <c r="A89">
        <v>990</v>
      </c>
      <c r="B89" t="str">
        <f t="shared" ref="B89:B90" si="5">C89&amp;"_"&amp;D89&amp;F89&amp;E89</f>
        <v>Claws Foundation_Ayn Rand Institute201725000</v>
      </c>
      <c r="C89" t="s">
        <v>8</v>
      </c>
      <c r="D89" t="s">
        <v>5</v>
      </c>
      <c r="E89" s="9">
        <v>25000</v>
      </c>
      <c r="F89">
        <v>2017</v>
      </c>
      <c r="G89" t="s">
        <v>45</v>
      </c>
    </row>
    <row r="90" spans="1:7">
      <c r="A90">
        <v>990</v>
      </c>
      <c r="B90" t="str">
        <f t="shared" si="5"/>
        <v>Claws Foundation_Ayn Rand Institute201825000</v>
      </c>
      <c r="C90" t="s">
        <v>8</v>
      </c>
      <c r="D90" t="s">
        <v>5</v>
      </c>
      <c r="E90" s="9">
        <v>25000</v>
      </c>
      <c r="F90">
        <v>2018</v>
      </c>
      <c r="G90" t="s">
        <v>45</v>
      </c>
    </row>
  </sheetData>
  <autoFilter ref="A1:H90" xr:uid="{E4613DA2-79EC-B64D-A27F-8EC456E5E5AB}"/>
  <sortState xmlns:xlrd2="http://schemas.microsoft.com/office/spreadsheetml/2017/richdata2" ref="A2:H74">
    <sortCondition ref="C2:C74"/>
    <sortCondition descending="1" ref="F2:F74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E7CE4-EB85-7E4D-9072-048E3B2CF86A}">
  <dimension ref="A1:B19"/>
  <sheetViews>
    <sheetView workbookViewId="0">
      <selection activeCell="B17" sqref="B17"/>
    </sheetView>
  </sheetViews>
  <sheetFormatPr baseColWidth="10" defaultRowHeight="16"/>
  <cols>
    <col min="1" max="1" width="37.6640625" bestFit="1" customWidth="1"/>
    <col min="2" max="2" width="50.83203125" customWidth="1"/>
  </cols>
  <sheetData>
    <row r="1" spans="1:2">
      <c r="A1" s="7" t="s">
        <v>0</v>
      </c>
      <c r="B1" s="7" t="s">
        <v>33</v>
      </c>
    </row>
    <row r="2" spans="1:2">
      <c r="A2" t="s">
        <v>4</v>
      </c>
      <c r="B2" t="s">
        <v>34</v>
      </c>
    </row>
    <row r="3" spans="1:2">
      <c r="A3" t="s">
        <v>6</v>
      </c>
      <c r="B3" t="s">
        <v>35</v>
      </c>
    </row>
    <row r="4" spans="1:2">
      <c r="A4" t="s">
        <v>7</v>
      </c>
      <c r="B4" t="s">
        <v>36</v>
      </c>
    </row>
    <row r="5" spans="1:2">
      <c r="A5" t="s">
        <v>8</v>
      </c>
    </row>
    <row r="6" spans="1:2">
      <c r="A6" t="s">
        <v>9</v>
      </c>
    </row>
    <row r="7" spans="1:2">
      <c r="A7" t="s">
        <v>10</v>
      </c>
    </row>
    <row r="8" spans="1:2">
      <c r="A8" t="s">
        <v>11</v>
      </c>
      <c r="B8" t="s">
        <v>34</v>
      </c>
    </row>
    <row r="9" spans="1:2">
      <c r="A9" t="s">
        <v>12</v>
      </c>
    </row>
    <row r="10" spans="1:2">
      <c r="A10" t="s">
        <v>13</v>
      </c>
      <c r="B10" t="s">
        <v>37</v>
      </c>
    </row>
    <row r="11" spans="1:2">
      <c r="A11" t="s">
        <v>14</v>
      </c>
      <c r="B11" t="s">
        <v>38</v>
      </c>
    </row>
    <row r="12" spans="1:2">
      <c r="A12" t="s">
        <v>15</v>
      </c>
      <c r="B12" t="s">
        <v>39</v>
      </c>
    </row>
    <row r="13" spans="1:2">
      <c r="A13" t="s">
        <v>16</v>
      </c>
    </row>
    <row r="14" spans="1:2">
      <c r="A14" t="s">
        <v>17</v>
      </c>
    </row>
    <row r="15" spans="1:2">
      <c r="A15" t="s">
        <v>18</v>
      </c>
    </row>
    <row r="16" spans="1:2">
      <c r="A16" t="s">
        <v>19</v>
      </c>
    </row>
    <row r="17" spans="1:2">
      <c r="A17" t="s">
        <v>41</v>
      </c>
      <c r="B17" t="s">
        <v>34</v>
      </c>
    </row>
    <row r="18" spans="1:2">
      <c r="A18" t="s">
        <v>42</v>
      </c>
    </row>
    <row r="19" spans="1:2">
      <c r="A19" t="s">
        <v>43</v>
      </c>
    </row>
  </sheetData>
  <autoFilter ref="A1:B86" xr:uid="{28878CC2-0058-A947-9002-12D558A1B94B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 User</cp:lastModifiedBy>
  <dcterms:created xsi:type="dcterms:W3CDTF">2016-07-01T03:20:49Z</dcterms:created>
  <dcterms:modified xsi:type="dcterms:W3CDTF">2020-06-25T00:25:08Z</dcterms:modified>
  <cp:category/>
</cp:coreProperties>
</file>