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hidePivotFieldList="1"/>
  <mc:AlternateContent xmlns:mc="http://schemas.openxmlformats.org/markup-compatibility/2006">
    <mc:Choice Requires="x15">
      <x15ac:absPath xmlns:x15ac="http://schemas.microsoft.com/office/spreadsheetml/2010/11/ac" url="/Volumes/Seagate4TB/Google Drive/On File/By Profile/Orgs/S-T/The Daily Caller/"/>
    </mc:Choice>
  </mc:AlternateContent>
  <xr:revisionPtr revIDLastSave="0" documentId="13_ncr:1_{1D82C004-B4B3-2942-9653-A7629E874C86}" xr6:coauthVersionLast="45" xr6:coauthVersionMax="45" xr10:uidLastSave="{00000000-0000-0000-0000-000000000000}"/>
  <bookViews>
    <workbookView xWindow="0" yWindow="460" windowWidth="25600" windowHeight="15540" tabRatio="500" xr2:uid="{00000000-000D-0000-FFFF-FFFF00000000}"/>
  </bookViews>
  <sheets>
    <sheet name="Analysis" sheetId="2" r:id="rId1"/>
    <sheet name="Data" sheetId="1" r:id="rId2"/>
    <sheet name="Resources" sheetId="3" r:id="rId3"/>
  </sheets>
  <definedNames>
    <definedName name="_xlnm._FilterDatabase" localSheetId="1" hidden="1">Data!$A$1:$G$33</definedName>
  </definedNames>
  <calcPr calcId="191029"/>
  <pivotCaches>
    <pivotCache cacheId="31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5" i="2" l="1"/>
  <c r="J16" i="2"/>
  <c r="B23" i="1"/>
  <c r="B24" i="1"/>
  <c r="B25" i="1"/>
  <c r="B26" i="1"/>
  <c r="B27" i="1"/>
  <c r="B28" i="1"/>
  <c r="B29" i="1"/>
  <c r="B30" i="1"/>
  <c r="B31" i="1"/>
  <c r="B32" i="1"/>
  <c r="B33" i="1"/>
  <c r="B22" i="1"/>
  <c r="B21" i="1" l="1"/>
  <c r="B20" i="1"/>
  <c r="B19" i="1"/>
  <c r="B11" i="1"/>
  <c r="B2" i="1"/>
  <c r="J9" i="2" l="1"/>
  <c r="J10" i="2"/>
  <c r="J11" i="2"/>
  <c r="J12" i="2"/>
  <c r="J13" i="2"/>
  <c r="J14" i="2"/>
  <c r="J8" i="2"/>
  <c r="B15" i="1"/>
  <c r="B14" i="1"/>
  <c r="B12" i="1"/>
  <c r="B3" i="1"/>
  <c r="B17" i="1"/>
  <c r="B18" i="1"/>
  <c r="B13" i="1"/>
  <c r="B7" i="1"/>
  <c r="B8" i="1"/>
  <c r="B9" i="1"/>
  <c r="B10" i="1"/>
  <c r="B6" i="1"/>
  <c r="B4" i="1"/>
  <c r="B5" i="1"/>
  <c r="B16" i="1"/>
</calcChain>
</file>

<file path=xl/sharedStrings.xml><?xml version="1.0" encoding="utf-8"?>
<sst xmlns="http://schemas.openxmlformats.org/spreadsheetml/2006/main" count="139" uniqueCount="33">
  <si>
    <t>Year</t>
  </si>
  <si>
    <t>Donor</t>
  </si>
  <si>
    <t>Daily Caller News Foundation</t>
  </si>
  <si>
    <t>Donors Trust</t>
  </si>
  <si>
    <t>Charles Koch Institute</t>
  </si>
  <si>
    <t>Lynde and Harry Bradley Foundation</t>
  </si>
  <si>
    <t>Diana Davis Spencer Foundation</t>
  </si>
  <si>
    <t>Charles G. Koch Charitable Foundation</t>
  </si>
  <si>
    <t>Grand Total</t>
  </si>
  <si>
    <t>The Daily Caller News Foundation Funding</t>
  </si>
  <si>
    <t>Data Retrieved</t>
  </si>
  <si>
    <t>https://www.desmogblog.com/daily-caller</t>
  </si>
  <si>
    <t>https://www.desmogblog.com/koch-family-foundations</t>
  </si>
  <si>
    <t>https://www.desmogblog.com/who-donors-trust</t>
  </si>
  <si>
    <t>http://www.sourcewatch.org/index.php/Lynde_and_Harry_Bradley_Foundation</t>
  </si>
  <si>
    <t>Searle Freedom Trust</t>
  </si>
  <si>
    <t>Org</t>
  </si>
  <si>
    <t>Resource URL</t>
  </si>
  <si>
    <t/>
  </si>
  <si>
    <t>source</t>
  </si>
  <si>
    <t>transaction_id</t>
  </si>
  <si>
    <t>donor_name</t>
  </si>
  <si>
    <t>recipient_name</t>
  </si>
  <si>
    <t>contribution</t>
  </si>
  <si>
    <t>year</t>
  </si>
  <si>
    <t>verified</t>
  </si>
  <si>
    <t>added</t>
  </si>
  <si>
    <t>Kickapoo Springs Foundation</t>
  </si>
  <si>
    <t>Sarah Scaife Foundation</t>
  </si>
  <si>
    <t>Annual Report</t>
  </si>
  <si>
    <t>Sum of contribution</t>
  </si>
  <si>
    <t>Legett Foundation</t>
  </si>
  <si>
    <t>https://www.desmogblog.com/scaife-family-foundations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</si>
</sst>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8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9" tint="-0.249977111117893"/>
      </top>
      <bottom style="thin">
        <color theme="9" tint="0.7999816888943144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/>
    <xf numFmtId="0" fontId="1" fillId="0" borderId="0" xfId="0" applyFont="1" applyFill="1"/>
    <xf numFmtId="164" fontId="1" fillId="0" borderId="0" xfId="0" applyNumberFormat="1" applyFont="1" applyFill="1"/>
    <xf numFmtId="0" fontId="6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1" applyFont="1" applyAlignment="1"/>
    <xf numFmtId="0" fontId="0" fillId="0" borderId="0" xfId="0" pivotButton="1" applyAlignment="1"/>
    <xf numFmtId="0" fontId="5" fillId="2" borderId="1" xfId="0" applyFont="1" applyFill="1" applyBorder="1" applyAlignment="1"/>
    <xf numFmtId="164" fontId="0" fillId="0" borderId="0" xfId="0" applyNumberFormat="1" applyAlignment="1"/>
    <xf numFmtId="0" fontId="7" fillId="0" borderId="0" xfId="0" applyFont="1"/>
    <xf numFmtId="14" fontId="3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numFmt numFmtId="164" formatCode="&quot;$&quot;#,##0"/>
    </dxf>
    <dxf>
      <numFmt numFmtId="164" formatCode="&quot;$&quot;#,##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  <dxf>
      <alignment indent="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992.622147916663" createdVersion="6" refreshedVersion="6" minRefreshableVersion="3" recordCount="37" xr:uid="{6AB886AC-A14E-9444-8713-8EB8272E831C}">
  <cacheSource type="worksheet">
    <worksheetSource ref="A1:G1048576" sheet="Data"/>
  </cacheSource>
  <cacheFields count="7">
    <cacheField name="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0">
        <s v="Charles Koch Institute"/>
        <s v="Diana Davis Spencer Foundation"/>
        <s v="Donors Trust"/>
        <s v="Kickapoo Springs Foundation"/>
        <s v="Lynde and Harry Bradley Foundation"/>
        <s v="Sarah Scaife Foundation"/>
        <s v="Searle Freedom Trust"/>
        <s v="Legett Foundation"/>
        <s v="Charles G. Koch Charitable Foundation"/>
        <m/>
      </sharedItems>
    </cacheField>
    <cacheField name="recipient_name" numFmtId="0">
      <sharedItems containsBlank="1"/>
    </cacheField>
    <cacheField name="contribution" numFmtId="0">
      <sharedItems containsString="0" containsBlank="1" containsNumber="1" containsInteger="1" minValue="5000" maxValue="930000"/>
    </cacheField>
    <cacheField name="year" numFmtId="0">
      <sharedItems containsString="0" containsBlank="1" containsNumber="1" containsInteger="1" minValue="2012" maxValue="2018" count="8">
        <n v="2017"/>
        <n v="2016"/>
        <n v="2015"/>
        <n v="2014"/>
        <n v="2012"/>
        <n v="2013"/>
        <n v="2018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">
  <r>
    <n v="990"/>
    <s v="Charles Koch Institute_Daily Caller News Foundation201720000"/>
    <x v="0"/>
    <s v="Daily Caller News Foundation"/>
    <n v="20000"/>
    <x v="0"/>
    <s v="added"/>
  </r>
  <r>
    <n v="990"/>
    <s v="Charles Koch Institute_Daily Caller News Foundation201612000"/>
    <x v="0"/>
    <s v="Daily Caller News Foundation"/>
    <n v="12000"/>
    <x v="1"/>
    <s v="added"/>
  </r>
  <r>
    <n v="990"/>
    <s v="Charles Koch Institute_Daily Caller News Foundation201518200"/>
    <x v="0"/>
    <s v="Daily Caller News Foundation"/>
    <n v="18200"/>
    <x v="2"/>
    <s v="added"/>
  </r>
  <r>
    <n v="990"/>
    <s v="Charles Koch Institute_Daily Caller News Foundation201430000"/>
    <x v="0"/>
    <s v="Daily Caller News Foundation"/>
    <n v="30000"/>
    <x v="3"/>
    <s v="added"/>
  </r>
  <r>
    <n v="990"/>
    <s v="Diana Davis Spencer Foundation_Daily Caller News Foundation2015150000"/>
    <x v="1"/>
    <s v="Daily Caller News Foundation"/>
    <n v="150000"/>
    <x v="2"/>
    <s v="added"/>
  </r>
  <r>
    <n v="990"/>
    <s v="Donors Trust_Daily Caller News Foundation201570000"/>
    <x v="2"/>
    <s v="Daily Caller News Foundation"/>
    <n v="70000"/>
    <x v="2"/>
    <s v="added"/>
  </r>
  <r>
    <n v="990"/>
    <s v="Donors Trust_Daily Caller News Foundation201425000"/>
    <x v="2"/>
    <s v="Daily Caller News Foundation"/>
    <n v="25000"/>
    <x v="3"/>
    <s v="added"/>
  </r>
  <r>
    <n v="990"/>
    <s v="Donors Trust_Daily Caller News Foundation201415000"/>
    <x v="2"/>
    <s v="Daily Caller News Foundation"/>
    <n v="15000"/>
    <x v="3"/>
    <s v="added"/>
  </r>
  <r>
    <n v="990"/>
    <s v="Donors Trust_Daily Caller News Foundation201420000"/>
    <x v="2"/>
    <s v="Daily Caller News Foundation"/>
    <n v="20000"/>
    <x v="3"/>
    <s v="added"/>
  </r>
  <r>
    <n v="990"/>
    <s v="Kickapoo Springs Foundation_Daily Caller News Foundation20155000"/>
    <x v="3"/>
    <s v="Daily Caller News Foundation"/>
    <n v="5000"/>
    <x v="2"/>
    <s v="added"/>
  </r>
  <r>
    <n v="990"/>
    <s v="Kickapoo Springs Foundation_Daily Caller News Foundation20165000"/>
    <x v="3"/>
    <s v="Daily Caller News Foundation"/>
    <n v="5000"/>
    <x v="1"/>
    <s v="added"/>
  </r>
  <r>
    <n v="990"/>
    <s v="Lynde and Harry Bradley Foundation_Daily Caller News Foundation2014100000"/>
    <x v="4"/>
    <s v="Daily Caller News Foundation"/>
    <n v="100000"/>
    <x v="3"/>
    <s v="added"/>
  </r>
  <r>
    <s v="Annual Report"/>
    <s v="Sarah Scaife Foundation_Daily Caller News Foundation2016250000"/>
    <x v="5"/>
    <s v="Daily Caller News Foundation"/>
    <n v="250000"/>
    <x v="1"/>
    <s v="added"/>
  </r>
  <r>
    <n v="990"/>
    <s v="Searle Freedom Trust_Daily Caller News Foundation201680000"/>
    <x v="6"/>
    <s v="Daily Caller News Foundation"/>
    <n v="80000"/>
    <x v="1"/>
    <s v="added"/>
  </r>
  <r>
    <n v="990"/>
    <s v="Searle Freedom Trust_Daily Caller News Foundation201580000"/>
    <x v="6"/>
    <s v="Daily Caller News Foundation"/>
    <n v="80000"/>
    <x v="2"/>
    <s v="added"/>
  </r>
  <r>
    <n v="990"/>
    <s v="Searle Freedom Trust_Daily Caller News Foundation2015100000"/>
    <x v="6"/>
    <s v="Daily Caller News Foundation"/>
    <n v="100000"/>
    <x v="2"/>
    <s v="added"/>
  </r>
  <r>
    <n v="990"/>
    <s v="Searle Freedom Trust_Daily Caller News Foundation201480000"/>
    <x v="6"/>
    <s v="Daily Caller News Foundation"/>
    <n v="80000"/>
    <x v="3"/>
    <s v="added"/>
  </r>
  <r>
    <n v="990"/>
    <s v="Legett Foundation_Daily Caller News Foundation20165000"/>
    <x v="7"/>
    <s v="Daily Caller News Foundation"/>
    <n v="5000"/>
    <x v="1"/>
    <s v="added"/>
  </r>
  <r>
    <n v="990"/>
    <s v="Legett Foundation_Daily Caller News Foundation20155000"/>
    <x v="7"/>
    <s v="Daily Caller News Foundation"/>
    <n v="5000"/>
    <x v="2"/>
    <s v="added"/>
  </r>
  <r>
    <n v="990"/>
    <s v="Legett Foundation_Daily Caller News Foundation20175000"/>
    <x v="7"/>
    <s v="Daily Caller News Foundation"/>
    <n v="5000"/>
    <x v="0"/>
    <s v="added"/>
  </r>
  <r>
    <n v="990"/>
    <s v="Charles G. Koch Charitable Foundation_Daily Caller News Foundation201211064"/>
    <x v="8"/>
    <s v="Daily Caller News Foundation"/>
    <n v="11064"/>
    <x v="4"/>
    <s v="added"/>
  </r>
  <r>
    <n v="990"/>
    <s v="Charles G. Koch Charitable Foundation_Daily Caller News Foundation201350000"/>
    <x v="8"/>
    <s v="Daily Caller News Foundation"/>
    <n v="50000"/>
    <x v="5"/>
    <s v="added"/>
  </r>
  <r>
    <n v="990"/>
    <s v="Charles G. Koch Charitable Foundation_Daily Caller News Foundation201480000"/>
    <x v="8"/>
    <s v="Daily Caller News Foundation"/>
    <n v="80000"/>
    <x v="3"/>
    <s v="added"/>
  </r>
  <r>
    <n v="990"/>
    <s v="Charles G. Koch Charitable Foundation_Daily Caller News Foundation201426248"/>
    <x v="8"/>
    <s v="Daily Caller News Foundation"/>
    <n v="26248"/>
    <x v="3"/>
    <s v="added"/>
  </r>
  <r>
    <n v="990"/>
    <s v="Charles G. Koch Charitable Foundation_Daily Caller News Foundation2015590000"/>
    <x v="8"/>
    <s v="Daily Caller News Foundation"/>
    <n v="590000"/>
    <x v="2"/>
    <s v="added"/>
  </r>
  <r>
    <n v="990"/>
    <s v="Charles G. Koch Charitable Foundation_Daily Caller News Foundation201520302"/>
    <x v="8"/>
    <s v="Daily Caller News Foundation"/>
    <n v="20302"/>
    <x v="2"/>
    <s v="added"/>
  </r>
  <r>
    <n v="990"/>
    <s v="Charles G. Koch Charitable Foundation_Daily Caller News Foundation2016930000"/>
    <x v="8"/>
    <s v="Daily Caller News Foundation"/>
    <n v="930000"/>
    <x v="1"/>
    <s v="added"/>
  </r>
  <r>
    <n v="990"/>
    <s v="Charles G. Koch Charitable Foundation_Daily Caller News Foundation201616127"/>
    <x v="8"/>
    <s v="Daily Caller News Foundation"/>
    <n v="16127"/>
    <x v="1"/>
    <s v="added"/>
  </r>
  <r>
    <n v="990"/>
    <s v="Charles G. Koch Charitable Foundation_Daily Caller News Foundation2017900000"/>
    <x v="8"/>
    <s v="Daily Caller News Foundation"/>
    <n v="900000"/>
    <x v="0"/>
    <s v="added"/>
  </r>
  <r>
    <n v="990"/>
    <s v="Charles G. Koch Charitable Foundation_Daily Caller News Foundation201732500"/>
    <x v="8"/>
    <s v="Daily Caller News Foundation"/>
    <n v="32500"/>
    <x v="0"/>
    <s v="added"/>
  </r>
  <r>
    <n v="990"/>
    <s v="Charles G. Koch Charitable Foundation_Daily Caller News Foundation201727002"/>
    <x v="8"/>
    <s v="Daily Caller News Foundation"/>
    <n v="27002"/>
    <x v="0"/>
    <s v="added"/>
  </r>
  <r>
    <n v="990"/>
    <s v="Charles G. Koch Charitable Foundation_Daily Caller News Foundation2018746250"/>
    <x v="8"/>
    <s v="Daily Caller News Foundation"/>
    <n v="746250"/>
    <x v="6"/>
    <s v="added"/>
  </r>
  <r>
    <m/>
    <m/>
    <x v="9"/>
    <m/>
    <m/>
    <x v="7"/>
    <m/>
  </r>
  <r>
    <m/>
    <m/>
    <x v="9"/>
    <m/>
    <m/>
    <x v="7"/>
    <m/>
  </r>
  <r>
    <m/>
    <m/>
    <x v="9"/>
    <m/>
    <m/>
    <x v="7"/>
    <m/>
  </r>
  <r>
    <m/>
    <m/>
    <x v="9"/>
    <m/>
    <m/>
    <x v="7"/>
    <m/>
  </r>
  <r>
    <m/>
    <m/>
    <x v="9"/>
    <m/>
    <m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F6017C-6D6E-624D-952A-0F6D14346BFF}" name="PivotTable1" cacheId="3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" colHeaderCaption="Year">
  <location ref="A6:I17" firstHeaderRow="1" firstDataRow="2" firstDataCol="1"/>
  <pivotFields count="7">
    <pivotField showAll="0"/>
    <pivotField showAll="0"/>
    <pivotField axis="axisRow" showAll="0" sortType="descending">
      <items count="11">
        <item x="8"/>
        <item x="0"/>
        <item x="1"/>
        <item x="2"/>
        <item x="3"/>
        <item x="4"/>
        <item x="5"/>
        <item x="6"/>
        <item h="1" x="9"/>
        <item x="7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Col" showAll="0">
      <items count="9">
        <item x="4"/>
        <item x="5"/>
        <item x="3"/>
        <item x="2"/>
        <item x="1"/>
        <item h="1" x="7"/>
        <item x="0"/>
        <item x="6"/>
        <item t="default"/>
      </items>
    </pivotField>
    <pivotField showAll="0"/>
  </pivotFields>
  <rowFields count="1">
    <field x="2"/>
  </rowFields>
  <rowItems count="10">
    <i>
      <x/>
    </i>
    <i>
      <x v="7"/>
    </i>
    <i>
      <x v="6"/>
    </i>
    <i>
      <x v="2"/>
    </i>
    <i>
      <x v="3"/>
    </i>
    <i>
      <x v="5"/>
    </i>
    <i>
      <x v="1"/>
    </i>
    <i>
      <x v="9"/>
    </i>
    <i>
      <x v="4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6"/>
    </i>
    <i>
      <x v="7"/>
    </i>
    <i t="grand">
      <x/>
    </i>
  </colItems>
  <dataFields count="1">
    <dataField name="Sum of contribution" fld="4" baseField="0" baseItem="0" numFmtId="164"/>
  </dataFields>
  <formats count="16"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2" type="button" dataOnly="0" labelOnly="1" outline="0" axis="axisRow" fieldPosition="0"/>
    </format>
    <format dxfId="47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5">
      <pivotArea dataOnly="0" labelOnly="1" fieldPosition="0">
        <references count="2">
          <reference field="2" count="1" selected="0">
            <x v="0"/>
          </reference>
          <reference field="5" count="4">
            <x v="0"/>
            <x v="1"/>
            <x v="2"/>
            <x v="3"/>
          </reference>
        </references>
      </pivotArea>
    </format>
    <format dxfId="44">
      <pivotArea dataOnly="0" labelOnly="1" fieldPosition="0">
        <references count="2">
          <reference field="2" count="1" selected="0">
            <x v="1"/>
          </reference>
          <reference field="5" count="3">
            <x v="2"/>
            <x v="3"/>
            <x v="4"/>
          </reference>
        </references>
      </pivotArea>
    </format>
    <format dxfId="43">
      <pivotArea dataOnly="0" labelOnly="1" fieldPosition="0">
        <references count="2">
          <reference field="2" count="1" selected="0">
            <x v="2"/>
          </reference>
          <reference field="5" count="1">
            <x v="3"/>
          </reference>
        </references>
      </pivotArea>
    </format>
    <format dxfId="42">
      <pivotArea dataOnly="0" labelOnly="1" fieldPosition="0">
        <references count="2">
          <reference field="2" count="1" selected="0">
            <x v="3"/>
          </reference>
          <reference field="5" count="2">
            <x v="2"/>
            <x v="3"/>
          </reference>
        </references>
      </pivotArea>
    </format>
    <format dxfId="41">
      <pivotArea dataOnly="0" labelOnly="1" fieldPosition="0">
        <references count="2">
          <reference field="2" count="1" selected="0">
            <x v="4"/>
          </reference>
          <reference field="5" count="1">
            <x v="4"/>
          </reference>
        </references>
      </pivotArea>
    </format>
    <format dxfId="40">
      <pivotArea dataOnly="0" labelOnly="1" fieldPosition="0">
        <references count="2">
          <reference field="2" count="1" selected="0">
            <x v="5"/>
          </reference>
          <reference field="5" count="1">
            <x v="2"/>
          </reference>
        </references>
      </pivotArea>
    </format>
    <format dxfId="39">
      <pivotArea dataOnly="0" labelOnly="1" fieldPosition="0">
        <references count="2">
          <reference field="2" count="1" selected="0">
            <x v="6"/>
          </reference>
          <reference field="5" count="1">
            <x v="4"/>
          </reference>
        </references>
      </pivotArea>
    </format>
    <format dxfId="38">
      <pivotArea dataOnly="0" labelOnly="1" fieldPosition="0">
        <references count="2">
          <reference field="2" count="1" selected="0">
            <x v="7"/>
          </reference>
          <reference field="5" count="3">
            <x v="2"/>
            <x v="3"/>
            <x v="4"/>
          </reference>
        </references>
      </pivotArea>
    </format>
    <format dxfId="37">
      <pivotArea dataOnly="0" labelOnly="1" fieldPosition="0">
        <references count="2">
          <reference field="2" count="1" selected="0">
            <x v="8"/>
          </reference>
          <reference field="5" count="1">
            <x v="5"/>
          </reference>
        </references>
      </pivotArea>
    </format>
    <format dxfId="36">
      <pivotArea dataOnly="0" labelOnly="1" outline="0" axis="axisValues" fieldPosition="0"/>
    </format>
    <format dxfId="35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daily-caller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workbookViewId="0">
      <selection activeCell="J3" sqref="J3"/>
    </sheetView>
  </sheetViews>
  <sheetFormatPr baseColWidth="10" defaultRowHeight="16"/>
  <cols>
    <col min="1" max="1" width="33" style="4" bestFit="1" customWidth="1"/>
    <col min="2" max="3" width="7.6640625" style="4" bestFit="1" customWidth="1"/>
    <col min="4" max="4" width="8.6640625" style="4" bestFit="1" customWidth="1"/>
    <col min="5" max="6" width="10.1640625" style="4" bestFit="1" customWidth="1"/>
    <col min="7" max="8" width="8.6640625" style="4" bestFit="1" customWidth="1"/>
    <col min="10" max="10" width="68.1640625" style="4" customWidth="1"/>
    <col min="11" max="16384" width="10.83203125" style="4"/>
  </cols>
  <sheetData>
    <row r="1" spans="1:10" ht="31">
      <c r="A1" s="7" t="s">
        <v>9</v>
      </c>
      <c r="B1" s="8"/>
    </row>
    <row r="2" spans="1:10" ht="21">
      <c r="A2" s="8" t="s">
        <v>10</v>
      </c>
      <c r="B2" s="15">
        <v>43535</v>
      </c>
      <c r="C2" s="16"/>
    </row>
    <row r="3" spans="1:10" ht="21">
      <c r="A3" s="10" t="s">
        <v>11</v>
      </c>
      <c r="B3" s="9"/>
    </row>
    <row r="6" spans="1:10">
      <c r="A6" s="11" t="s">
        <v>30</v>
      </c>
      <c r="B6" s="11" t="s">
        <v>0</v>
      </c>
      <c r="I6" s="4"/>
    </row>
    <row r="7" spans="1:10">
      <c r="A7" s="11" t="s">
        <v>1</v>
      </c>
      <c r="B7" s="4">
        <v>2012</v>
      </c>
      <c r="C7" s="4">
        <v>2013</v>
      </c>
      <c r="D7" s="4">
        <v>2014</v>
      </c>
      <c r="E7" s="4">
        <v>2015</v>
      </c>
      <c r="F7" s="4">
        <v>2016</v>
      </c>
      <c r="G7" s="4">
        <v>2017</v>
      </c>
      <c r="H7" s="4">
        <v>2018</v>
      </c>
      <c r="I7" s="4" t="s">
        <v>8</v>
      </c>
      <c r="J7" s="12" t="s">
        <v>17</v>
      </c>
    </row>
    <row r="8" spans="1:10">
      <c r="A8" s="2" t="s">
        <v>7</v>
      </c>
      <c r="B8" s="13">
        <v>11064</v>
      </c>
      <c r="C8" s="13">
        <v>50000</v>
      </c>
      <c r="D8" s="13">
        <v>106248</v>
      </c>
      <c r="E8" s="13">
        <v>610302</v>
      </c>
      <c r="F8" s="13">
        <v>946127</v>
      </c>
      <c r="G8" s="13">
        <v>959502</v>
      </c>
      <c r="H8" s="13">
        <v>746250</v>
      </c>
      <c r="I8" s="13">
        <v>3429493</v>
      </c>
      <c r="J8" t="str">
        <f>IFERROR(IF(VLOOKUP(A8,Resources!A:B,2,FALSE)=0,"",VLOOKUP(A8,Resources!A:B,2,FALSE)),"")</f>
        <v>https://www.desmogblog.com/koch-family-foundations</v>
      </c>
    </row>
    <row r="9" spans="1:10">
      <c r="A9" s="2" t="s">
        <v>15</v>
      </c>
      <c r="B9" s="13"/>
      <c r="C9" s="13"/>
      <c r="D9" s="13">
        <v>80000</v>
      </c>
      <c r="E9" s="13">
        <v>180000</v>
      </c>
      <c r="F9" s="13">
        <v>80000</v>
      </c>
      <c r="G9" s="13"/>
      <c r="H9" s="13"/>
      <c r="I9" s="13">
        <v>340000</v>
      </c>
      <c r="J9" t="str">
        <f>IFERROR(IF(VLOOKUP(A9,Resources!A:B,2,FALSE)=0,"",VLOOKUP(A9,Resources!A:B,2,FALSE)),"")</f>
        <v/>
      </c>
    </row>
    <row r="10" spans="1:10">
      <c r="A10" s="2" t="s">
        <v>28</v>
      </c>
      <c r="B10" s="13"/>
      <c r="C10" s="13"/>
      <c r="D10" s="13"/>
      <c r="E10" s="13"/>
      <c r="F10" s="13">
        <v>250000</v>
      </c>
      <c r="G10" s="13"/>
      <c r="H10" s="13"/>
      <c r="I10" s="13">
        <v>250000</v>
      </c>
      <c r="J10" t="str">
        <f>IFERROR(IF(VLOOKUP(A10,Resources!A:B,2,FALSE)=0,"",VLOOKUP(A10,Resources!A:B,2,FALSE)),"")</f>
        <v>https://www.desmogblog.com/scaife-family-foundations</v>
      </c>
    </row>
    <row r="11" spans="1:10">
      <c r="A11" s="2" t="s">
        <v>6</v>
      </c>
      <c r="B11" s="13"/>
      <c r="C11" s="13"/>
      <c r="D11" s="13"/>
      <c r="E11" s="13">
        <v>150000</v>
      </c>
      <c r="F11" s="13"/>
      <c r="G11" s="13"/>
      <c r="H11" s="13"/>
      <c r="I11" s="13">
        <v>150000</v>
      </c>
      <c r="J11" t="str">
        <f>IFERROR(IF(VLOOKUP(A11,Resources!A:B,2,FALSE)=0,"",VLOOKUP(A11,Resources!A:B,2,FALSE)),"")</f>
        <v/>
      </c>
    </row>
    <row r="12" spans="1:10">
      <c r="A12" s="2" t="s">
        <v>3</v>
      </c>
      <c r="B12" s="13"/>
      <c r="C12" s="13"/>
      <c r="D12" s="13">
        <v>60000</v>
      </c>
      <c r="E12" s="13">
        <v>70000</v>
      </c>
      <c r="F12" s="13"/>
      <c r="G12" s="13"/>
      <c r="H12" s="13"/>
      <c r="I12" s="13">
        <v>130000</v>
      </c>
      <c r="J12" t="str">
        <f>IFERROR(IF(VLOOKUP(A12,Resources!A:B,2,FALSE)=0,"",VLOOKUP(A12,Resources!A:B,2,FALSE)),"")</f>
        <v>https://www.desmogblog.com/who-donors-trust</v>
      </c>
    </row>
    <row r="13" spans="1:10">
      <c r="A13" s="2" t="s">
        <v>5</v>
      </c>
      <c r="B13" s="13"/>
      <c r="C13" s="13"/>
      <c r="D13" s="13">
        <v>100000</v>
      </c>
      <c r="E13" s="13"/>
      <c r="F13" s="13"/>
      <c r="G13" s="13"/>
      <c r="H13" s="13"/>
      <c r="I13" s="13">
        <v>100000</v>
      </c>
      <c r="J13" t="str">
        <f>IFERROR(IF(VLOOKUP(A13,Resources!A:B,2,FALSE)=0,"",VLOOKUP(A13,Resources!A:B,2,FALSE)),"")</f>
        <v>http://www.sourcewatch.org/index.php/Lynde_and_Harry_Bradley_Foundation</v>
      </c>
    </row>
    <row r="14" spans="1:10">
      <c r="A14" s="2" t="s">
        <v>4</v>
      </c>
      <c r="B14" s="13"/>
      <c r="C14" s="13"/>
      <c r="D14" s="13">
        <v>30000</v>
      </c>
      <c r="E14" s="13">
        <v>18200</v>
      </c>
      <c r="F14" s="13">
        <v>12000</v>
      </c>
      <c r="G14" s="13">
        <v>20000</v>
      </c>
      <c r="H14" s="13"/>
      <c r="I14" s="13">
        <v>80200</v>
      </c>
      <c r="J14" t="str">
        <f>IFERROR(IF(VLOOKUP(A14,Resources!A:B,2,FALSE)=0,"",VLOOKUP(A14,Resources!A:B,2,FALSE)),"")</f>
        <v>https://www.desmogblog.com/koch-family-foundations</v>
      </c>
    </row>
    <row r="15" spans="1:10">
      <c r="A15" s="2" t="s">
        <v>31</v>
      </c>
      <c r="B15" s="13"/>
      <c r="C15" s="13"/>
      <c r="D15" s="13"/>
      <c r="E15" s="13">
        <v>5000</v>
      </c>
      <c r="F15" s="13">
        <v>5000</v>
      </c>
      <c r="G15" s="13">
        <v>5000</v>
      </c>
      <c r="H15" s="13"/>
      <c r="I15" s="13">
        <v>15000</v>
      </c>
      <c r="J15" t="str">
        <f>IFERROR(IF(VLOOKUP(A15,Resources!A:B,2,FALSE)=0,"",VLOOKUP(A15,Resources!A:B,2,FALSE)),"")</f>
        <v/>
      </c>
    </row>
    <row r="16" spans="1:10">
      <c r="A16" s="2" t="s">
        <v>27</v>
      </c>
      <c r="B16" s="13"/>
      <c r="C16" s="13"/>
      <c r="D16" s="13"/>
      <c r="E16" s="13">
        <v>5000</v>
      </c>
      <c r="F16" s="13">
        <v>5000</v>
      </c>
      <c r="G16" s="13"/>
      <c r="H16" s="13"/>
      <c r="I16" s="13">
        <v>10000</v>
      </c>
      <c r="J16" t="str">
        <f>IFERROR(IF(VLOOKUP(A16,Resources!A:B,2,FALSE)=0,"",VLOOKUP(A16,Resources!A:B,2,FALSE)),"")</f>
        <v/>
      </c>
    </row>
    <row r="17" spans="1:10">
      <c r="A17" s="2" t="s">
        <v>8</v>
      </c>
      <c r="B17" s="13">
        <v>11064</v>
      </c>
      <c r="C17" s="13">
        <v>50000</v>
      </c>
      <c r="D17" s="13">
        <v>376248</v>
      </c>
      <c r="E17" s="13">
        <v>1038502</v>
      </c>
      <c r="F17" s="13">
        <v>1298127</v>
      </c>
      <c r="G17" s="13">
        <v>984502</v>
      </c>
      <c r="H17" s="13">
        <v>746250</v>
      </c>
      <c r="I17" s="13">
        <v>4504693</v>
      </c>
      <c r="J17"/>
    </row>
    <row r="18" spans="1:10">
      <c r="A18"/>
      <c r="B18"/>
    </row>
    <row r="19" spans="1:10">
      <c r="A19"/>
      <c r="B19"/>
    </row>
    <row r="20" spans="1:10">
      <c r="A20"/>
      <c r="B20"/>
    </row>
    <row r="21" spans="1:10">
      <c r="A21"/>
      <c r="B21"/>
    </row>
    <row r="22" spans="1:10">
      <c r="A22"/>
      <c r="B22"/>
    </row>
    <row r="23" spans="1:10">
      <c r="A23"/>
      <c r="B23"/>
    </row>
    <row r="24" spans="1:10">
      <c r="A24"/>
      <c r="B24"/>
    </row>
    <row r="25" spans="1:10">
      <c r="A25"/>
      <c r="B25"/>
    </row>
    <row r="26" spans="1:10">
      <c r="A26"/>
      <c r="B26"/>
    </row>
    <row r="27" spans="1:10">
      <c r="A27"/>
      <c r="B27"/>
    </row>
    <row r="28" spans="1:10">
      <c r="A28"/>
      <c r="B28"/>
    </row>
    <row r="29" spans="1:10">
      <c r="A29"/>
      <c r="B29"/>
    </row>
    <row r="30" spans="1:10">
      <c r="A30"/>
      <c r="B30"/>
    </row>
    <row r="31" spans="1:10">
      <c r="A31"/>
      <c r="B31"/>
    </row>
    <row r="32" spans="1:10">
      <c r="A32"/>
      <c r="B32"/>
    </row>
    <row r="33" spans="1:2">
      <c r="A33"/>
      <c r="B33"/>
    </row>
  </sheetData>
  <mergeCells count="1">
    <mergeCell ref="B2:C2"/>
  </mergeCells>
  <hyperlinks>
    <hyperlink ref="A3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workbookViewId="0">
      <selection activeCell="A34" sqref="A34:XFD37"/>
    </sheetView>
  </sheetViews>
  <sheetFormatPr baseColWidth="10" defaultRowHeight="16"/>
  <cols>
    <col min="1" max="1" width="13.6640625" customWidth="1"/>
    <col min="2" max="2" width="54.1640625" bestFit="1" customWidth="1"/>
    <col min="3" max="3" width="37.6640625" customWidth="1"/>
    <col min="4" max="4" width="35.1640625" customWidth="1"/>
    <col min="5" max="5" width="24.83203125" bestFit="1" customWidth="1"/>
    <col min="6" max="6" width="11.1640625" bestFit="1" customWidth="1"/>
  </cols>
  <sheetData>
    <row r="1" spans="1:7" s="5" customFormat="1">
      <c r="A1" s="5" t="s">
        <v>19</v>
      </c>
      <c r="B1" s="5" t="s">
        <v>20</v>
      </c>
      <c r="C1" s="5" t="s">
        <v>21</v>
      </c>
      <c r="D1" s="5" t="s">
        <v>22</v>
      </c>
      <c r="E1" s="6" t="s">
        <v>23</v>
      </c>
      <c r="F1" s="5" t="s">
        <v>24</v>
      </c>
      <c r="G1" s="5" t="s">
        <v>25</v>
      </c>
    </row>
    <row r="2" spans="1:7">
      <c r="A2">
        <v>990</v>
      </c>
      <c r="B2" t="str">
        <f t="shared" ref="B2:B21" si="0">C2&amp;"_"&amp;D2&amp;F2&amp;E2</f>
        <v>Charles Koch Institute_Daily Caller News Foundation201720000</v>
      </c>
      <c r="C2" t="s">
        <v>4</v>
      </c>
      <c r="D2" t="s">
        <v>2</v>
      </c>
      <c r="E2" s="3">
        <v>20000</v>
      </c>
      <c r="F2">
        <v>2017</v>
      </c>
      <c r="G2" t="s">
        <v>26</v>
      </c>
    </row>
    <row r="3" spans="1:7">
      <c r="A3">
        <v>990</v>
      </c>
      <c r="B3" t="str">
        <f t="shared" si="0"/>
        <v>Charles Koch Institute_Daily Caller News Foundation201612000</v>
      </c>
      <c r="C3" t="s">
        <v>4</v>
      </c>
      <c r="D3" t="s">
        <v>2</v>
      </c>
      <c r="E3" s="3">
        <v>12000</v>
      </c>
      <c r="F3">
        <v>2016</v>
      </c>
      <c r="G3" t="s">
        <v>26</v>
      </c>
    </row>
    <row r="4" spans="1:7">
      <c r="A4">
        <v>990</v>
      </c>
      <c r="B4" t="str">
        <f t="shared" si="0"/>
        <v>Charles Koch Institute_Daily Caller News Foundation201518200</v>
      </c>
      <c r="C4" t="s">
        <v>4</v>
      </c>
      <c r="D4" t="s">
        <v>2</v>
      </c>
      <c r="E4" s="3">
        <v>18200</v>
      </c>
      <c r="F4">
        <v>2015</v>
      </c>
      <c r="G4" t="s">
        <v>26</v>
      </c>
    </row>
    <row r="5" spans="1:7">
      <c r="A5">
        <v>990</v>
      </c>
      <c r="B5" t="str">
        <f t="shared" si="0"/>
        <v>Charles Koch Institute_Daily Caller News Foundation201430000</v>
      </c>
      <c r="C5" t="s">
        <v>4</v>
      </c>
      <c r="D5" t="s">
        <v>2</v>
      </c>
      <c r="E5" s="3">
        <v>30000</v>
      </c>
      <c r="F5">
        <v>2014</v>
      </c>
      <c r="G5" t="s">
        <v>26</v>
      </c>
    </row>
    <row r="6" spans="1:7">
      <c r="A6">
        <v>990</v>
      </c>
      <c r="B6" t="str">
        <f t="shared" si="0"/>
        <v>Diana Davis Spencer Foundation_Daily Caller News Foundation2015150000</v>
      </c>
      <c r="C6" t="s">
        <v>6</v>
      </c>
      <c r="D6" t="s">
        <v>2</v>
      </c>
      <c r="E6" s="3">
        <v>150000</v>
      </c>
      <c r="F6">
        <v>2015</v>
      </c>
      <c r="G6" t="s">
        <v>26</v>
      </c>
    </row>
    <row r="7" spans="1:7">
      <c r="A7">
        <v>990</v>
      </c>
      <c r="B7" t="str">
        <f t="shared" si="0"/>
        <v>Donors Trust_Daily Caller News Foundation201570000</v>
      </c>
      <c r="C7" t="s">
        <v>3</v>
      </c>
      <c r="D7" t="s">
        <v>2</v>
      </c>
      <c r="E7" s="3">
        <v>70000</v>
      </c>
      <c r="F7">
        <v>2015</v>
      </c>
      <c r="G7" t="s">
        <v>26</v>
      </c>
    </row>
    <row r="8" spans="1:7">
      <c r="A8">
        <v>990</v>
      </c>
      <c r="B8" t="str">
        <f t="shared" si="0"/>
        <v>Donors Trust_Daily Caller News Foundation201425000</v>
      </c>
      <c r="C8" t="s">
        <v>3</v>
      </c>
      <c r="D8" t="s">
        <v>2</v>
      </c>
      <c r="E8" s="3">
        <v>25000</v>
      </c>
      <c r="F8">
        <v>2014</v>
      </c>
      <c r="G8" t="s">
        <v>26</v>
      </c>
    </row>
    <row r="9" spans="1:7">
      <c r="A9">
        <v>990</v>
      </c>
      <c r="B9" t="str">
        <f t="shared" si="0"/>
        <v>Donors Trust_Daily Caller News Foundation201415000</v>
      </c>
      <c r="C9" t="s">
        <v>3</v>
      </c>
      <c r="D9" t="s">
        <v>2</v>
      </c>
      <c r="E9" s="3">
        <v>15000</v>
      </c>
      <c r="F9">
        <v>2014</v>
      </c>
      <c r="G9" t="s">
        <v>26</v>
      </c>
    </row>
    <row r="10" spans="1:7">
      <c r="A10">
        <v>990</v>
      </c>
      <c r="B10" t="str">
        <f t="shared" si="0"/>
        <v>Donors Trust_Daily Caller News Foundation201420000</v>
      </c>
      <c r="C10" t="s">
        <v>3</v>
      </c>
      <c r="D10" t="s">
        <v>2</v>
      </c>
      <c r="E10" s="3">
        <v>20000</v>
      </c>
      <c r="F10">
        <v>2014</v>
      </c>
      <c r="G10" t="s">
        <v>26</v>
      </c>
    </row>
    <row r="11" spans="1:7">
      <c r="A11">
        <v>990</v>
      </c>
      <c r="B11" t="str">
        <f t="shared" si="0"/>
        <v>Kickapoo Springs Foundation_Daily Caller News Foundation20155000</v>
      </c>
      <c r="C11" t="s">
        <v>27</v>
      </c>
      <c r="D11" t="s">
        <v>2</v>
      </c>
      <c r="E11" s="3">
        <v>5000</v>
      </c>
      <c r="F11">
        <v>2015</v>
      </c>
      <c r="G11" t="s">
        <v>26</v>
      </c>
    </row>
    <row r="12" spans="1:7">
      <c r="A12">
        <v>990</v>
      </c>
      <c r="B12" t="str">
        <f t="shared" si="0"/>
        <v>Kickapoo Springs Foundation_Daily Caller News Foundation20165000</v>
      </c>
      <c r="C12" t="s">
        <v>27</v>
      </c>
      <c r="D12" t="s">
        <v>2</v>
      </c>
      <c r="E12" s="3">
        <v>5000</v>
      </c>
      <c r="F12">
        <v>2016</v>
      </c>
      <c r="G12" t="s">
        <v>26</v>
      </c>
    </row>
    <row r="13" spans="1:7">
      <c r="A13">
        <v>990</v>
      </c>
      <c r="B13" t="str">
        <f t="shared" si="0"/>
        <v>Lynde and Harry Bradley Foundation_Daily Caller News Foundation2014100000</v>
      </c>
      <c r="C13" t="s">
        <v>5</v>
      </c>
      <c r="D13" t="s">
        <v>2</v>
      </c>
      <c r="E13" s="3">
        <v>100000</v>
      </c>
      <c r="F13">
        <v>2014</v>
      </c>
      <c r="G13" t="s">
        <v>26</v>
      </c>
    </row>
    <row r="14" spans="1:7">
      <c r="A14" t="s">
        <v>29</v>
      </c>
      <c r="B14" t="str">
        <f t="shared" si="0"/>
        <v>Sarah Scaife Foundation_Daily Caller News Foundation2016250000</v>
      </c>
      <c r="C14" t="s">
        <v>28</v>
      </c>
      <c r="D14" t="s">
        <v>2</v>
      </c>
      <c r="E14" s="3">
        <v>250000</v>
      </c>
      <c r="F14">
        <v>2016</v>
      </c>
      <c r="G14" t="s">
        <v>26</v>
      </c>
    </row>
    <row r="15" spans="1:7">
      <c r="A15">
        <v>990</v>
      </c>
      <c r="B15" t="str">
        <f t="shared" si="0"/>
        <v>Searle Freedom Trust_Daily Caller News Foundation201680000</v>
      </c>
      <c r="C15" t="s">
        <v>15</v>
      </c>
      <c r="D15" t="s">
        <v>2</v>
      </c>
      <c r="E15" s="3">
        <v>80000</v>
      </c>
      <c r="F15">
        <v>2016</v>
      </c>
      <c r="G15" t="s">
        <v>26</v>
      </c>
    </row>
    <row r="16" spans="1:7">
      <c r="A16">
        <v>990</v>
      </c>
      <c r="B16" t="str">
        <f t="shared" si="0"/>
        <v>Searle Freedom Trust_Daily Caller News Foundation201580000</v>
      </c>
      <c r="C16" t="s">
        <v>15</v>
      </c>
      <c r="D16" t="s">
        <v>2</v>
      </c>
      <c r="E16" s="3">
        <v>80000</v>
      </c>
      <c r="F16">
        <v>2015</v>
      </c>
      <c r="G16" t="s">
        <v>26</v>
      </c>
    </row>
    <row r="17" spans="1:7">
      <c r="A17">
        <v>990</v>
      </c>
      <c r="B17" t="str">
        <f t="shared" si="0"/>
        <v>Searle Freedom Trust_Daily Caller News Foundation2015100000</v>
      </c>
      <c r="C17" t="s">
        <v>15</v>
      </c>
      <c r="D17" t="s">
        <v>2</v>
      </c>
      <c r="E17" s="3">
        <v>100000</v>
      </c>
      <c r="F17">
        <v>2015</v>
      </c>
      <c r="G17" t="s">
        <v>26</v>
      </c>
    </row>
    <row r="18" spans="1:7">
      <c r="A18">
        <v>990</v>
      </c>
      <c r="B18" t="str">
        <f t="shared" si="0"/>
        <v>Searle Freedom Trust_Daily Caller News Foundation201480000</v>
      </c>
      <c r="C18" t="s">
        <v>15</v>
      </c>
      <c r="D18" t="s">
        <v>2</v>
      </c>
      <c r="E18" s="3">
        <v>80000</v>
      </c>
      <c r="F18">
        <v>2014</v>
      </c>
      <c r="G18" t="s">
        <v>26</v>
      </c>
    </row>
    <row r="19" spans="1:7">
      <c r="A19">
        <v>990</v>
      </c>
      <c r="B19" t="str">
        <f t="shared" si="0"/>
        <v>Legett Foundation_Daily Caller News Foundation20165000</v>
      </c>
      <c r="C19" t="s">
        <v>31</v>
      </c>
      <c r="D19" t="s">
        <v>2</v>
      </c>
      <c r="E19" s="3">
        <v>5000</v>
      </c>
      <c r="F19">
        <v>2016</v>
      </c>
      <c r="G19" t="s">
        <v>26</v>
      </c>
    </row>
    <row r="20" spans="1:7">
      <c r="A20">
        <v>990</v>
      </c>
      <c r="B20" t="str">
        <f t="shared" si="0"/>
        <v>Legett Foundation_Daily Caller News Foundation20155000</v>
      </c>
      <c r="C20" t="s">
        <v>31</v>
      </c>
      <c r="D20" t="s">
        <v>2</v>
      </c>
      <c r="E20" s="3">
        <v>5000</v>
      </c>
      <c r="F20">
        <v>2015</v>
      </c>
      <c r="G20" t="s">
        <v>26</v>
      </c>
    </row>
    <row r="21" spans="1:7">
      <c r="A21">
        <v>990</v>
      </c>
      <c r="B21" t="str">
        <f t="shared" si="0"/>
        <v>Legett Foundation_Daily Caller News Foundation20175000</v>
      </c>
      <c r="C21" t="s">
        <v>31</v>
      </c>
      <c r="D21" t="s">
        <v>2</v>
      </c>
      <c r="E21" s="3">
        <v>5000</v>
      </c>
      <c r="F21">
        <v>2017</v>
      </c>
      <c r="G21" t="s">
        <v>26</v>
      </c>
    </row>
    <row r="22" spans="1:7">
      <c r="A22" s="14">
        <v>990</v>
      </c>
      <c r="B22" t="str">
        <f>C22&amp;"_"&amp;D22&amp;F22&amp;E22</f>
        <v>Charles G. Koch Charitable Foundation_Daily Caller News Foundation201211064</v>
      </c>
      <c r="C22" t="s">
        <v>7</v>
      </c>
      <c r="D22" t="s">
        <v>2</v>
      </c>
      <c r="E22" s="3">
        <v>11064</v>
      </c>
      <c r="F22">
        <v>2012</v>
      </c>
      <c r="G22" t="s">
        <v>26</v>
      </c>
    </row>
    <row r="23" spans="1:7">
      <c r="A23" s="14">
        <v>990</v>
      </c>
      <c r="B23" t="str">
        <f t="shared" ref="B23:B33" si="1">C23&amp;"_"&amp;D23&amp;F23&amp;E23</f>
        <v>Charles G. Koch Charitable Foundation_Daily Caller News Foundation201350000</v>
      </c>
      <c r="C23" t="s">
        <v>7</v>
      </c>
      <c r="D23" t="s">
        <v>2</v>
      </c>
      <c r="E23">
        <v>50000</v>
      </c>
      <c r="F23">
        <v>2013</v>
      </c>
      <c r="G23" t="s">
        <v>26</v>
      </c>
    </row>
    <row r="24" spans="1:7">
      <c r="A24" s="14">
        <v>990</v>
      </c>
      <c r="B24" t="str">
        <f t="shared" si="1"/>
        <v>Charles G. Koch Charitable Foundation_Daily Caller News Foundation201480000</v>
      </c>
      <c r="C24" t="s">
        <v>7</v>
      </c>
      <c r="D24" t="s">
        <v>2</v>
      </c>
      <c r="E24">
        <v>80000</v>
      </c>
      <c r="F24">
        <v>2014</v>
      </c>
      <c r="G24" t="s">
        <v>26</v>
      </c>
    </row>
    <row r="25" spans="1:7">
      <c r="A25" s="14">
        <v>990</v>
      </c>
      <c r="B25" t="str">
        <f t="shared" si="1"/>
        <v>Charles G. Koch Charitable Foundation_Daily Caller News Foundation201426248</v>
      </c>
      <c r="C25" t="s">
        <v>7</v>
      </c>
      <c r="D25" t="s">
        <v>2</v>
      </c>
      <c r="E25">
        <v>26248</v>
      </c>
      <c r="F25">
        <v>2014</v>
      </c>
      <c r="G25" t="s">
        <v>26</v>
      </c>
    </row>
    <row r="26" spans="1:7">
      <c r="A26" s="14">
        <v>990</v>
      </c>
      <c r="B26" t="str">
        <f t="shared" si="1"/>
        <v>Charles G. Koch Charitable Foundation_Daily Caller News Foundation2015590000</v>
      </c>
      <c r="C26" t="s">
        <v>7</v>
      </c>
      <c r="D26" t="s">
        <v>2</v>
      </c>
      <c r="E26">
        <v>590000</v>
      </c>
      <c r="F26">
        <v>2015</v>
      </c>
      <c r="G26" t="s">
        <v>26</v>
      </c>
    </row>
    <row r="27" spans="1:7">
      <c r="A27" s="14">
        <v>990</v>
      </c>
      <c r="B27" t="str">
        <f t="shared" si="1"/>
        <v>Charles G. Koch Charitable Foundation_Daily Caller News Foundation201520302</v>
      </c>
      <c r="C27" t="s">
        <v>7</v>
      </c>
      <c r="D27" t="s">
        <v>2</v>
      </c>
      <c r="E27">
        <v>20302</v>
      </c>
      <c r="F27">
        <v>2015</v>
      </c>
      <c r="G27" t="s">
        <v>26</v>
      </c>
    </row>
    <row r="28" spans="1:7">
      <c r="A28" s="14">
        <v>990</v>
      </c>
      <c r="B28" t="str">
        <f t="shared" si="1"/>
        <v>Charles G. Koch Charitable Foundation_Daily Caller News Foundation2016930000</v>
      </c>
      <c r="C28" t="s">
        <v>7</v>
      </c>
      <c r="D28" t="s">
        <v>2</v>
      </c>
      <c r="E28">
        <v>930000</v>
      </c>
      <c r="F28">
        <v>2016</v>
      </c>
      <c r="G28" t="s">
        <v>26</v>
      </c>
    </row>
    <row r="29" spans="1:7">
      <c r="A29" s="14">
        <v>990</v>
      </c>
      <c r="B29" t="str">
        <f t="shared" si="1"/>
        <v>Charles G. Koch Charitable Foundation_Daily Caller News Foundation201616127</v>
      </c>
      <c r="C29" t="s">
        <v>7</v>
      </c>
      <c r="D29" t="s">
        <v>2</v>
      </c>
      <c r="E29">
        <v>16127</v>
      </c>
      <c r="F29">
        <v>2016</v>
      </c>
      <c r="G29" t="s">
        <v>26</v>
      </c>
    </row>
    <row r="30" spans="1:7">
      <c r="A30" s="14">
        <v>990</v>
      </c>
      <c r="B30" t="str">
        <f t="shared" si="1"/>
        <v>Charles G. Koch Charitable Foundation_Daily Caller News Foundation2017900000</v>
      </c>
      <c r="C30" t="s">
        <v>7</v>
      </c>
      <c r="D30" t="s">
        <v>2</v>
      </c>
      <c r="E30">
        <v>900000</v>
      </c>
      <c r="F30">
        <v>2017</v>
      </c>
      <c r="G30" t="s">
        <v>26</v>
      </c>
    </row>
    <row r="31" spans="1:7">
      <c r="A31" s="14">
        <v>990</v>
      </c>
      <c r="B31" t="str">
        <f t="shared" si="1"/>
        <v>Charles G. Koch Charitable Foundation_Daily Caller News Foundation201732500</v>
      </c>
      <c r="C31" t="s">
        <v>7</v>
      </c>
      <c r="D31" t="s">
        <v>2</v>
      </c>
      <c r="E31">
        <v>32500</v>
      </c>
      <c r="F31">
        <v>2017</v>
      </c>
      <c r="G31" t="s">
        <v>26</v>
      </c>
    </row>
    <row r="32" spans="1:7">
      <c r="A32" s="14">
        <v>990</v>
      </c>
      <c r="B32" t="str">
        <f t="shared" si="1"/>
        <v>Charles G. Koch Charitable Foundation_Daily Caller News Foundation201727002</v>
      </c>
      <c r="C32" t="s">
        <v>7</v>
      </c>
      <c r="D32" t="s">
        <v>2</v>
      </c>
      <c r="E32">
        <v>27002</v>
      </c>
      <c r="F32">
        <v>2017</v>
      </c>
      <c r="G32" t="s">
        <v>26</v>
      </c>
    </row>
    <row r="33" spans="1:7">
      <c r="A33" s="14">
        <v>990</v>
      </c>
      <c r="B33" t="str">
        <f t="shared" si="1"/>
        <v>Charles G. Koch Charitable Foundation_Daily Caller News Foundation2018746250</v>
      </c>
      <c r="C33" t="s">
        <v>7</v>
      </c>
      <c r="D33" t="s">
        <v>2</v>
      </c>
      <c r="E33">
        <v>746250</v>
      </c>
      <c r="F33">
        <v>2018</v>
      </c>
      <c r="G33" t="s">
        <v>26</v>
      </c>
    </row>
  </sheetData>
  <autoFilter ref="A1:G33" xr:uid="{07598F00-D23D-2D48-9659-9124CD0042C6}"/>
  <sortState xmlns:xlrd2="http://schemas.microsoft.com/office/spreadsheetml/2017/richdata2" ref="A2:G18">
    <sortCondition ref="C7:C18"/>
    <sortCondition descending="1" ref="F7:F18"/>
  </sortState>
  <conditionalFormatting sqref="B10 B1:B8 B12:B19 B22:B1048576">
    <cfRule type="duplicateValues" dxfId="18" priority="21"/>
    <cfRule type="timePeriod" dxfId="17" priority="22" timePeriod="yesterday">
      <formula>FLOOR(B1,1)=TODAY()-1</formula>
    </cfRule>
  </conditionalFormatting>
  <conditionalFormatting sqref="B4">
    <cfRule type="duplicateValues" dxfId="16" priority="19"/>
    <cfRule type="timePeriod" dxfId="15" priority="20" timePeriod="yesterday">
      <formula>FLOOR(B4,1)=TODAY()-1</formula>
    </cfRule>
  </conditionalFormatting>
  <conditionalFormatting sqref="B5">
    <cfRule type="duplicateValues" dxfId="14" priority="17"/>
    <cfRule type="timePeriod" dxfId="13" priority="18" timePeriod="yesterday">
      <formula>FLOOR(B5,1)=TODAY()-1</formula>
    </cfRule>
  </conditionalFormatting>
  <conditionalFormatting sqref="B10 B1:B8 B12:B19 B22:B1048576">
    <cfRule type="duplicateValues" dxfId="12" priority="16"/>
  </conditionalFormatting>
  <conditionalFormatting sqref="B9">
    <cfRule type="duplicateValues" dxfId="11" priority="14"/>
    <cfRule type="timePeriod" dxfId="10" priority="15" timePeriod="yesterday">
      <formula>FLOOR(B9,1)=TODAY()-1</formula>
    </cfRule>
  </conditionalFormatting>
  <conditionalFormatting sqref="B9">
    <cfRule type="duplicateValues" dxfId="9" priority="13"/>
  </conditionalFormatting>
  <conditionalFormatting sqref="B11">
    <cfRule type="duplicateValues" dxfId="8" priority="8"/>
    <cfRule type="timePeriod" dxfId="7" priority="9" timePeriod="yesterday">
      <formula>FLOOR(B11,1)=TODAY()-1</formula>
    </cfRule>
  </conditionalFormatting>
  <conditionalFormatting sqref="B11">
    <cfRule type="duplicateValues" dxfId="6" priority="7"/>
  </conditionalFormatting>
  <conditionalFormatting sqref="B20">
    <cfRule type="duplicateValues" dxfId="5" priority="5"/>
    <cfRule type="timePeriod" dxfId="4" priority="6" timePeriod="yesterday">
      <formula>FLOOR(B20,1)=TODAY()-1</formula>
    </cfRule>
  </conditionalFormatting>
  <conditionalFormatting sqref="B20">
    <cfRule type="duplicateValues" dxfId="3" priority="4"/>
  </conditionalFormatting>
  <conditionalFormatting sqref="B21">
    <cfRule type="duplicateValues" dxfId="2" priority="2"/>
    <cfRule type="timePeriod" dxfId="1" priority="3" timePeriod="yesterday">
      <formula>FLOOR(B21,1)=TODAY()-1</formula>
    </cfRule>
  </conditionalFormatting>
  <conditionalFormatting sqref="B21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A9A28-08E6-974F-836C-8236FA8F5BB0}">
  <dimension ref="A1:B10"/>
  <sheetViews>
    <sheetView workbookViewId="0">
      <selection activeCell="B12" sqref="B12"/>
    </sheetView>
  </sheetViews>
  <sheetFormatPr baseColWidth="10" defaultRowHeight="16"/>
  <cols>
    <col min="1" max="1" width="35.1640625" customWidth="1"/>
  </cols>
  <sheetData>
    <row r="1" spans="1:2">
      <c r="A1" s="1" t="s">
        <v>16</v>
      </c>
      <c r="B1" s="1" t="s">
        <v>17</v>
      </c>
    </row>
    <row r="2" spans="1:2">
      <c r="A2" t="s">
        <v>15</v>
      </c>
      <c r="B2" t="s">
        <v>18</v>
      </c>
    </row>
    <row r="3" spans="1:2">
      <c r="A3" t="s">
        <v>5</v>
      </c>
      <c r="B3" t="s">
        <v>14</v>
      </c>
    </row>
    <row r="4" spans="1:2">
      <c r="A4" t="s">
        <v>3</v>
      </c>
      <c r="B4" t="s">
        <v>13</v>
      </c>
    </row>
    <row r="5" spans="1:2">
      <c r="A5" t="s">
        <v>6</v>
      </c>
    </row>
    <row r="6" spans="1:2">
      <c r="A6" t="s">
        <v>4</v>
      </c>
      <c r="B6" t="s">
        <v>12</v>
      </c>
    </row>
    <row r="7" spans="1:2">
      <c r="A7" t="s">
        <v>7</v>
      </c>
      <c r="B7" t="s">
        <v>12</v>
      </c>
    </row>
    <row r="8" spans="1:2">
      <c r="A8" t="s">
        <v>27</v>
      </c>
    </row>
    <row r="9" spans="1:2">
      <c r="A9" t="s">
        <v>28</v>
      </c>
      <c r="B9" t="s">
        <v>32</v>
      </c>
    </row>
    <row r="10" spans="1:2">
      <c r="A1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Analysis</vt:lpstr>
      <vt:lpstr>Data</vt:lpstr>
      <vt:lpstr>Resources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2017-08-11T23:20:48Z</dcterms:created>
  <dcterms:modified xsi:type="dcterms:W3CDTF">2020-06-10T21:01:04Z</dcterms:modified>
</cp:coreProperties>
</file>