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Wilks Brothers/"/>
    </mc:Choice>
  </mc:AlternateContent>
  <bookViews>
    <workbookView xWindow="21560" yWindow="4680" windowWidth="26020" windowHeight="22340" tabRatio="500"/>
  </bookViews>
  <sheets>
    <sheet name="Summary" sheetId="3" r:id="rId1"/>
    <sheet name="Data" sheetId="1" r:id="rId2"/>
    <sheet name="Resources" sheetId="2" r:id="rId3"/>
  </sheets>
  <definedNames>
    <definedName name="_xlnm._FilterDatabase" localSheetId="1" hidden="1">Data!$A$1:$H$73</definedName>
    <definedName name="_xlnm._FilterDatabase" localSheetId="2" hidden="1">Resources!$A$1:$C$39</definedName>
  </definedNames>
  <calcPr calcId="150000" concurrentCalc="0"/>
  <pivotCaches>
    <pivotCache cacheId="27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10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2" i="2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4" i="1"/>
  <c r="B3" i="1"/>
  <c r="B2" i="1"/>
</calcChain>
</file>

<file path=xl/sharedStrings.xml><?xml version="1.0" encoding="utf-8"?>
<sst xmlns="http://schemas.openxmlformats.org/spreadsheetml/2006/main" count="435" uniqueCount="121">
  <si>
    <t>transaction_id</t>
  </si>
  <si>
    <t>donor</t>
  </si>
  <si>
    <t>recipient</t>
  </si>
  <si>
    <t>year</t>
  </si>
  <si>
    <t>total</t>
  </si>
  <si>
    <t>verified</t>
  </si>
  <si>
    <t>source</t>
  </si>
  <si>
    <t>Heavenly Father's Foundation</t>
  </si>
  <si>
    <t>Mountain Top Church</t>
  </si>
  <si>
    <t>added via 990</t>
  </si>
  <si>
    <t>Purpose</t>
  </si>
  <si>
    <t>Merge Ministry</t>
  </si>
  <si>
    <t>working capital needs</t>
  </si>
  <si>
    <t>New Building</t>
  </si>
  <si>
    <t>New Horizon Ministries</t>
  </si>
  <si>
    <t>Raises &amp; 17 new staff</t>
  </si>
  <si>
    <t>Pastors &amp; Pews Conferences</t>
  </si>
  <si>
    <t>Serenity House</t>
  </si>
  <si>
    <t>Drug prevention programs</t>
  </si>
  <si>
    <t>Fund uninsured individuals</t>
  </si>
  <si>
    <t>Eastland County Crisis Center, Inc</t>
  </si>
  <si>
    <t>Hire 2 new staff</t>
  </si>
  <si>
    <t>Crossroads Church</t>
  </si>
  <si>
    <t>Glenwood pastor salary</t>
  </si>
  <si>
    <t>The Open Door</t>
  </si>
  <si>
    <t>Fundraising banquet</t>
  </si>
  <si>
    <t>Open Door project</t>
  </si>
  <si>
    <t>Cisco Senior Nutrition Program</t>
  </si>
  <si>
    <t>Salaries for Director</t>
  </si>
  <si>
    <t>Aldersgate Enrichment Center</t>
  </si>
  <si>
    <t>Renovate buildings</t>
  </si>
  <si>
    <t>Family Service Center</t>
  </si>
  <si>
    <t>Counselor salary</t>
  </si>
  <si>
    <t>Calvary Chapel of Thousand Oaks</t>
  </si>
  <si>
    <t>Promote communitiy ministries</t>
  </si>
  <si>
    <t>Arlington Life Center</t>
  </si>
  <si>
    <t>Emergency Shelter Services</t>
  </si>
  <si>
    <t>Liberty Counsel</t>
  </si>
  <si>
    <t>Financial support</t>
  </si>
  <si>
    <t>Community Bible Study - eTeens</t>
  </si>
  <si>
    <t>Bibles, conference</t>
  </si>
  <si>
    <t>Cisco Food Pantry</t>
  </si>
  <si>
    <t>Grant for food</t>
  </si>
  <si>
    <t>Texas Right to Life</t>
  </si>
  <si>
    <t>Donation</t>
  </si>
  <si>
    <t>Prager University</t>
  </si>
  <si>
    <t>TX &amp; CA College programs</t>
  </si>
  <si>
    <t>Family Talk</t>
  </si>
  <si>
    <t>Radio and internet programming</t>
  </si>
  <si>
    <t>Center of Hope Parker County</t>
  </si>
  <si>
    <t>Donations</t>
  </si>
  <si>
    <t>Cisco Recreation Association</t>
  </si>
  <si>
    <t>Annual Fundraiser</t>
  </si>
  <si>
    <t>Goodfellows</t>
  </si>
  <si>
    <t>Donation for needy at Christmas</t>
  </si>
  <si>
    <t>The Gideons International</t>
  </si>
  <si>
    <t>Bibles</t>
  </si>
  <si>
    <t>Heartbeat International</t>
  </si>
  <si>
    <t>Programming and education</t>
  </si>
  <si>
    <t>New River Fellowship</t>
  </si>
  <si>
    <t>Wilks Heritage Group</t>
  </si>
  <si>
    <t>Donations and working capital needs</t>
  </si>
  <si>
    <t>18 Conferences</t>
  </si>
  <si>
    <t>Pastors and Pews American Family Association</t>
  </si>
  <si>
    <t>The Response LA Conference</t>
  </si>
  <si>
    <t>Building cost overruns</t>
  </si>
  <si>
    <t>Glenwood pastor salary for one year</t>
  </si>
  <si>
    <t>Breckenridge building</t>
  </si>
  <si>
    <t>Renovate multi-purpose building</t>
  </si>
  <si>
    <t>Donation for toys to counsel kids</t>
  </si>
  <si>
    <t>Gail McWilliams</t>
  </si>
  <si>
    <t>Donations to promote ministry</t>
  </si>
  <si>
    <t>modified (spelling error)</t>
  </si>
  <si>
    <t>First Baptist Church Eastland</t>
  </si>
  <si>
    <t>Sponsored kids to a Christian film</t>
  </si>
  <si>
    <t>Fellowship of Christina Athletes</t>
  </si>
  <si>
    <t>Salary for new director</t>
  </si>
  <si>
    <t>National Christian Foundation South Florida</t>
  </si>
  <si>
    <t>Passion Life</t>
  </si>
  <si>
    <t>China anti-abortion campaign</t>
  </si>
  <si>
    <t>No Limitz</t>
  </si>
  <si>
    <t>For Meals and gifts to families with special needs children</t>
  </si>
  <si>
    <t>Juvenile Arthritis</t>
  </si>
  <si>
    <t>India Partners Monterey Church of Christ</t>
  </si>
  <si>
    <t>Mission trip to India</t>
  </si>
  <si>
    <t>Building additions</t>
  </si>
  <si>
    <t>Enclosed horse barn</t>
  </si>
  <si>
    <t>3 Conferences</t>
  </si>
  <si>
    <t>difficult to read</t>
  </si>
  <si>
    <t>Burn [?] and removed a building</t>
  </si>
  <si>
    <t>On-line for life staffing</t>
  </si>
  <si>
    <t>Eastland county 91st Judicial Criminal DA</t>
  </si>
  <si>
    <t>Budget Shortage</t>
  </si>
  <si>
    <t>2014 Counselor salary</t>
  </si>
  <si>
    <t>Parenting EA Store</t>
  </si>
  <si>
    <t>Speaking expenses</t>
  </si>
  <si>
    <t>Computers, A/C repair</t>
  </si>
  <si>
    <t>Highland Church of Christ</t>
  </si>
  <si>
    <t>Purchased handicap bus</t>
  </si>
  <si>
    <t>Cisco ISD Ballpark Program</t>
  </si>
  <si>
    <t>Food for underpriveleged school children</t>
  </si>
  <si>
    <t>Baptist Church of Cisco</t>
  </si>
  <si>
    <t>Monterey Church of Christ</t>
  </si>
  <si>
    <t>Kenya Africa mission trip</t>
  </si>
  <si>
    <t>Resource URL</t>
  </si>
  <si>
    <t>Recipient</t>
  </si>
  <si>
    <t>Row Labels</t>
  </si>
  <si>
    <t>Grand Total</t>
  </si>
  <si>
    <t>Column Labels</t>
  </si>
  <si>
    <t>Sum of total</t>
  </si>
  <si>
    <t>(All)</t>
  </si>
  <si>
    <t>*Click on row labels to see listed purpose of donation.</t>
  </si>
  <si>
    <t>Heavenly Father's Foundation Funding</t>
  </si>
  <si>
    <t>Data retrieved</t>
  </si>
  <si>
    <t>https://www.desmogblog.com/dan-wilks</t>
  </si>
  <si>
    <t>https://www.sourcewatch.org/index.php/Liberty_Counsel</t>
  </si>
  <si>
    <t>https://www.desmogblog.com/prageru</t>
  </si>
  <si>
    <t>Stance</t>
  </si>
  <si>
    <t>Pro Life</t>
  </si>
  <si>
    <t>Anti Gay</t>
  </si>
  <si>
    <t>Anti Abortion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</si>
</sst>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1" fillId="3" borderId="0" xfId="0" applyFont="1" applyFill="1"/>
    <xf numFmtId="168" fontId="0" fillId="0" borderId="0" xfId="0" applyNumberFormat="1"/>
    <xf numFmtId="0" fontId="7" fillId="0" borderId="0" xfId="0" applyFont="1"/>
    <xf numFmtId="0" fontId="8" fillId="0" borderId="0" xfId="0" applyFont="1"/>
    <xf numFmtId="15" fontId="8" fillId="0" borderId="0" xfId="0" applyNumberFormat="1" applyFont="1"/>
    <xf numFmtId="0" fontId="9" fillId="0" borderId="0" xfId="9" applyFont="1"/>
    <xf numFmtId="0" fontId="10" fillId="0" borderId="0" xfId="0" applyFo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19"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7" formatCode="&quot;$&quot;#,##0.0"/>
    </dxf>
    <dxf>
      <numFmt numFmtId="168" formatCode="&quot;$&quot;#,##0"/>
    </dxf>
    <dxf>
      <numFmt numFmtId="167" formatCode="&quot;$&quot;#,##0.0"/>
    </dxf>
    <dxf>
      <numFmt numFmtId="166" formatCode="&quot;$&quot;#,##0.00"/>
    </dxf>
    <dxf>
      <numFmt numFmtId="166" formatCode="&quot;$&quot;#,##0.00"/>
    </dxf>
    <dxf>
      <numFmt numFmtId="166" formatCode="&quot;$&quot;#,##0.0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100.689607986111" createdVersion="4" refreshedVersion="4" minRefreshableVersion="3" recordCount="83">
  <cacheSource type="worksheet">
    <worksheetSource ref="A1:H1048576" sheet="Data"/>
  </cacheSource>
  <cacheFields count="8">
    <cacheField name="source" numFmtId="0">
      <sharedItems containsString="0" containsBlank="1" containsNumber="1" containsInteger="1" minValue="990" maxValue="990"/>
    </cacheField>
    <cacheField name="transaction_id" numFmtId="0">
      <sharedItems containsBlank="1"/>
    </cacheField>
    <cacheField name="donor" numFmtId="0">
      <sharedItems containsBlank="1"/>
    </cacheField>
    <cacheField name="recipient" numFmtId="0">
      <sharedItems containsBlank="1" count="39">
        <s v="Mountain Top Church"/>
        <s v="New Horizon Ministries"/>
        <s v="Pastors and Pews American Family Association"/>
        <s v="Serenity House"/>
        <s v="Eastland County Crisis Center, Inc"/>
        <s v="Crossroads Church"/>
        <s v="The Open Door"/>
        <s v="Cisco Senior Nutrition Program"/>
        <s v="Aldersgate Enrichment Center"/>
        <s v="Family Service Center"/>
        <s v="Calvary Chapel of Thousand Oaks"/>
        <s v="Arlington Life Center"/>
        <s v="Liberty Counsel"/>
        <s v="Community Bible Study - eTeens"/>
        <s v="Cisco Food Pantry"/>
        <s v="Texas Right to Life"/>
        <s v="Prager University"/>
        <s v="Family Talk"/>
        <s v="Center of Hope Parker County"/>
        <s v="Cisco Recreation Association"/>
        <s v="Goodfellows"/>
        <s v="The Gideons International"/>
        <s v="Heartbeat International"/>
        <s v="New River Fellowship"/>
        <s v="Wilks Heritage Group"/>
        <s v="Gail McWilliams"/>
        <s v="First Baptist Church Eastland"/>
        <s v="Fellowship of Christina Athletes"/>
        <s v="National Christian Foundation South Florida"/>
        <s v="Passion Life"/>
        <s v="No Limitz"/>
        <s v="Juvenile Arthritis"/>
        <s v="India Partners Monterey Church of Christ"/>
        <s v="Eastland county 91st Judicial Criminal DA"/>
        <s v="Highland Church of Christ"/>
        <s v="Cisco ISD Ballpark Program"/>
        <s v="Baptist Church of Cisco"/>
        <s v="Monterey Church of Christ"/>
        <m/>
      </sharedItems>
    </cacheField>
    <cacheField name="Purpose" numFmtId="0">
      <sharedItems containsBlank="1" count="55">
        <s v="Merge Ministry"/>
        <s v="working capital needs"/>
        <s v="New Building"/>
        <s v="Raises &amp; 17 new staff"/>
        <s v="Pastors &amp; Pews Conferences"/>
        <s v="Drug prevention programs"/>
        <s v="Fund uninsured individuals"/>
        <s v="Hire 2 new staff"/>
        <s v="Glenwood pastor salary"/>
        <s v="Fundraising banquet"/>
        <s v="Open Door project"/>
        <s v="Salaries for Director"/>
        <s v="Renovate buildings"/>
        <s v="Counselor salary"/>
        <s v="Promote communitiy ministries"/>
        <s v="Emergency Shelter Services"/>
        <s v="Financial support"/>
        <s v="Bibles, conference"/>
        <s v="Grant for food"/>
        <s v="Donation"/>
        <s v="TX &amp; CA College programs"/>
        <s v="Radio and internet programming"/>
        <s v="Donations"/>
        <s v="Annual Fundraiser"/>
        <s v="Donation for needy at Christmas"/>
        <s v="Bibles"/>
        <s v="Programming and education"/>
        <m/>
        <s v="Donations and working capital needs"/>
        <s v="18 Conferences"/>
        <s v="The Response LA Conference"/>
        <s v="Building cost overruns"/>
        <s v="Glenwood pastor salary for one year"/>
        <s v="Breckenridge building"/>
        <s v="Renovate multi-purpose building"/>
        <s v="Donation for toys to counsel kids"/>
        <s v="Donations to promote ministry"/>
        <s v="Sponsored kids to a Christian film"/>
        <s v="Salary for new director"/>
        <s v="China anti-abortion campaign"/>
        <s v="For Meals and gifts to families with special needs children"/>
        <s v="Mission trip to India"/>
        <s v="Building additions"/>
        <s v="Enclosed horse barn"/>
        <s v="3 Conferences"/>
        <s v="Burn [?] and removed a building"/>
        <s v="On-line for life staffing"/>
        <s v="Budget Shortage"/>
        <s v="2014 Counselor salary"/>
        <s v="Parenting EA Store"/>
        <s v="Speaking expenses"/>
        <s v="Computers, A/C repair"/>
        <s v="Purchased handicap bus"/>
        <s v="Food for underpriveleged school children"/>
        <s v="Kenya Africa mission trip"/>
      </sharedItems>
    </cacheField>
    <cacheField name="year" numFmtId="0">
      <sharedItems containsString="0" containsBlank="1" containsNumber="1" containsInteger="1" minValue="2013" maxValue="2015" count="4">
        <n v="2015"/>
        <n v="2014"/>
        <n v="2013"/>
        <m/>
      </sharedItems>
    </cacheField>
    <cacheField name="total" numFmtId="0">
      <sharedItems containsString="0" containsBlank="1" containsNumber="1" minValue="200" maxValue="3000000"/>
    </cacheField>
    <cacheField name="verified" numFmtId="0">
      <sharedItems containsBlank="1" count="4">
        <s v="added via 990"/>
        <s v="modified (spelling error)"/>
        <s v="difficult to rea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n v="990"/>
    <s v="Heavenly Father's Foundation_Mountain Top Church201515000"/>
    <s v="Heavenly Father's Foundation"/>
    <x v="0"/>
    <x v="0"/>
    <x v="0"/>
    <n v="15000"/>
    <x v="0"/>
  </r>
  <r>
    <n v="990"/>
    <s v="Heavenly Father's Foundation_Mountain Top Church2015601500"/>
    <s v="Heavenly Father's Foundation"/>
    <x v="0"/>
    <x v="1"/>
    <x v="0"/>
    <n v="601500"/>
    <x v="0"/>
  </r>
  <r>
    <n v="990"/>
    <s v="Heavenly Father's Foundation_Mountain Top Church20151830000"/>
    <s v="Heavenly Father's Foundation"/>
    <x v="0"/>
    <x v="2"/>
    <x v="0"/>
    <n v="1830000"/>
    <x v="0"/>
  </r>
  <r>
    <n v="990"/>
    <s v="Heavenly Father's Foundation_New Horizon Ministries20151000000"/>
    <s v="Heavenly Father's Foundation"/>
    <x v="1"/>
    <x v="3"/>
    <x v="0"/>
    <n v="1000000"/>
    <x v="0"/>
  </r>
  <r>
    <n v="990"/>
    <s v="Heavenly Father's Foundation_Pastors and Pews American Family Association20151086931"/>
    <s v="Heavenly Father's Foundation"/>
    <x v="2"/>
    <x v="4"/>
    <x v="0"/>
    <n v="1086931"/>
    <x v="0"/>
  </r>
  <r>
    <n v="990"/>
    <s v="Heavenly Father's Foundation_Serenity House2015241750"/>
    <s v="Heavenly Father's Foundation"/>
    <x v="3"/>
    <x v="5"/>
    <x v="0"/>
    <n v="241750"/>
    <x v="0"/>
  </r>
  <r>
    <n v="990"/>
    <s v="Heavenly Father's Foundation_Serenity House2015100000"/>
    <s v="Heavenly Father's Foundation"/>
    <x v="3"/>
    <x v="6"/>
    <x v="0"/>
    <n v="100000"/>
    <x v="0"/>
  </r>
  <r>
    <n v="990"/>
    <s v="Heavenly Father's Foundation_Eastland County Crisis Center, Inc2015136100"/>
    <s v="Heavenly Father's Foundation"/>
    <x v="4"/>
    <x v="7"/>
    <x v="0"/>
    <n v="136100"/>
    <x v="0"/>
  </r>
  <r>
    <n v="990"/>
    <s v="Heavenly Father's Foundation_Crossroads Church201590000"/>
    <s v="Heavenly Father's Foundation"/>
    <x v="5"/>
    <x v="8"/>
    <x v="0"/>
    <n v="90000"/>
    <x v="0"/>
  </r>
  <r>
    <n v="990"/>
    <s v="Heavenly Father's Foundation_The Open Door201520000"/>
    <s v="Heavenly Father's Foundation"/>
    <x v="6"/>
    <x v="9"/>
    <x v="0"/>
    <n v="20000"/>
    <x v="0"/>
  </r>
  <r>
    <n v="990"/>
    <s v="Heavenly Father's Foundation_The Open Door201545000"/>
    <s v="Heavenly Father's Foundation"/>
    <x v="6"/>
    <x v="10"/>
    <x v="0"/>
    <n v="45000"/>
    <x v="0"/>
  </r>
  <r>
    <n v="990"/>
    <s v="Heavenly Father's Foundation_Cisco Senior Nutrition Program201535000"/>
    <s v="Heavenly Father's Foundation"/>
    <x v="7"/>
    <x v="11"/>
    <x v="0"/>
    <n v="35000"/>
    <x v="0"/>
  </r>
  <r>
    <n v="990"/>
    <s v="Heavenly Father's Foundation_Aldersgate Enrichment Center201550000"/>
    <s v="Heavenly Father's Foundation"/>
    <x v="8"/>
    <x v="12"/>
    <x v="0"/>
    <n v="50000"/>
    <x v="0"/>
  </r>
  <r>
    <n v="990"/>
    <s v="Heavenly Father's Foundation_Family Service Center201520000"/>
    <s v="Heavenly Father's Foundation"/>
    <x v="9"/>
    <x v="13"/>
    <x v="0"/>
    <n v="20000"/>
    <x v="0"/>
  </r>
  <r>
    <n v="990"/>
    <s v="Heavenly Father's Foundation_Calvary Chapel of Thousand Oaks201569739"/>
    <s v="Heavenly Father's Foundation"/>
    <x v="10"/>
    <x v="14"/>
    <x v="0"/>
    <n v="69739"/>
    <x v="0"/>
  </r>
  <r>
    <n v="990"/>
    <s v="Heavenly Father's Foundation_Arlington Life Center201525000"/>
    <s v="Heavenly Father's Foundation"/>
    <x v="11"/>
    <x v="15"/>
    <x v="0"/>
    <n v="25000"/>
    <x v="0"/>
  </r>
  <r>
    <n v="990"/>
    <s v="Heavenly Father's Foundation_Liberty Counsel2015575000"/>
    <s v="Heavenly Father's Foundation"/>
    <x v="12"/>
    <x v="16"/>
    <x v="0"/>
    <n v="575000"/>
    <x v="0"/>
  </r>
  <r>
    <n v="990"/>
    <s v="Heavenly Father's Foundation_Community Bible Study - eTeens20158000"/>
    <s v="Heavenly Father's Foundation"/>
    <x v="13"/>
    <x v="17"/>
    <x v="0"/>
    <n v="8000"/>
    <x v="0"/>
  </r>
  <r>
    <n v="990"/>
    <s v="Heavenly Father's Foundation_Cisco Food Pantry20155000"/>
    <s v="Heavenly Father's Foundation"/>
    <x v="14"/>
    <x v="18"/>
    <x v="0"/>
    <n v="5000"/>
    <x v="1"/>
  </r>
  <r>
    <n v="990"/>
    <s v="Heavenly Father's Foundation_Texas Right to Life201550000"/>
    <s v="Heavenly Father's Foundation"/>
    <x v="15"/>
    <x v="19"/>
    <x v="0"/>
    <n v="50000"/>
    <x v="0"/>
  </r>
  <r>
    <n v="990"/>
    <s v="Heavenly Father's Foundation_Prager University201570000"/>
    <s v="Heavenly Father's Foundation"/>
    <x v="16"/>
    <x v="20"/>
    <x v="0"/>
    <n v="70000"/>
    <x v="0"/>
  </r>
  <r>
    <n v="990"/>
    <s v="Heavenly Father's Foundation_Family Talk2015550000"/>
    <s v="Heavenly Father's Foundation"/>
    <x v="17"/>
    <x v="21"/>
    <x v="0"/>
    <n v="550000"/>
    <x v="0"/>
  </r>
  <r>
    <n v="990"/>
    <s v="Heavenly Father's Foundation_Center of Hope Parker County201515000"/>
    <s v="Heavenly Father's Foundation"/>
    <x v="18"/>
    <x v="22"/>
    <x v="0"/>
    <n v="15000"/>
    <x v="0"/>
  </r>
  <r>
    <n v="990"/>
    <s v="Heavenly Father's Foundation_Cisco Recreation Association20155000"/>
    <s v="Heavenly Father's Foundation"/>
    <x v="19"/>
    <x v="23"/>
    <x v="0"/>
    <n v="5000"/>
    <x v="0"/>
  </r>
  <r>
    <n v="990"/>
    <s v="Heavenly Father's Foundation_Goodfellows20158100"/>
    <s v="Heavenly Father's Foundation"/>
    <x v="20"/>
    <x v="24"/>
    <x v="0"/>
    <n v="8100"/>
    <x v="0"/>
  </r>
  <r>
    <n v="990"/>
    <s v="Heavenly Father's Foundation_The Gideons International20152000"/>
    <s v="Heavenly Father's Foundation"/>
    <x v="21"/>
    <x v="25"/>
    <x v="0"/>
    <n v="2000"/>
    <x v="0"/>
  </r>
  <r>
    <n v="990"/>
    <s v="Heavenly Father's Foundation_Heartbeat International2015550000"/>
    <s v="Heavenly Father's Foundation"/>
    <x v="22"/>
    <x v="26"/>
    <x v="0"/>
    <n v="550000"/>
    <x v="0"/>
  </r>
  <r>
    <n v="990"/>
    <s v="Heavenly Father's Foundation_New River Fellowship201515000"/>
    <s v="Heavenly Father's Foundation"/>
    <x v="23"/>
    <x v="22"/>
    <x v="0"/>
    <n v="15000"/>
    <x v="0"/>
  </r>
  <r>
    <n v="990"/>
    <s v="Heavenly Father's Foundation_Wilks Heritage Group2015375"/>
    <s v="Heavenly Father's Foundation"/>
    <x v="24"/>
    <x v="27"/>
    <x v="0"/>
    <n v="375"/>
    <x v="0"/>
  </r>
  <r>
    <n v="990"/>
    <s v="Heavenly Father's Foundation_Mountain Top Church20141199569.37"/>
    <s v="Heavenly Father's Foundation"/>
    <x v="0"/>
    <x v="28"/>
    <x v="1"/>
    <n v="1199569.3700000001"/>
    <x v="0"/>
  </r>
  <r>
    <n v="990"/>
    <s v="Heavenly Father's Foundation_Mountain Top Church20143000000"/>
    <s v="Heavenly Father's Foundation"/>
    <x v="0"/>
    <x v="2"/>
    <x v="1"/>
    <n v="3000000"/>
    <x v="0"/>
  </r>
  <r>
    <n v="990"/>
    <s v="Heavenly Father's Foundation_New Horizon Ministries20141000000"/>
    <s v="Heavenly Father's Foundation"/>
    <x v="1"/>
    <x v="3"/>
    <x v="1"/>
    <n v="1000000"/>
    <x v="0"/>
  </r>
  <r>
    <n v="990"/>
    <s v="Heavenly Father's Foundation_Pastors and Pews American Family Association20141138750"/>
    <s v="Heavenly Father's Foundation"/>
    <x v="2"/>
    <x v="29"/>
    <x v="1"/>
    <n v="1138750"/>
    <x v="0"/>
  </r>
  <r>
    <n v="990"/>
    <s v="Heavenly Father's Foundation_Pastors and Pews American Family Association201475000"/>
    <s v="Heavenly Father's Foundation"/>
    <x v="2"/>
    <x v="30"/>
    <x v="1"/>
    <n v="75000"/>
    <x v="0"/>
  </r>
  <r>
    <n v="990"/>
    <s v="Heavenly Father's Foundation_Serenity House2014240250"/>
    <s v="Heavenly Father's Foundation"/>
    <x v="3"/>
    <x v="5"/>
    <x v="1"/>
    <n v="240250"/>
    <x v="0"/>
  </r>
  <r>
    <n v="990"/>
    <s v="Heavenly Father's Foundation_Serenity House2014100000"/>
    <s v="Heavenly Father's Foundation"/>
    <x v="3"/>
    <x v="6"/>
    <x v="1"/>
    <n v="100000"/>
    <x v="0"/>
  </r>
  <r>
    <n v="990"/>
    <s v="Heavenly Father's Foundation_Serenity House2014237000"/>
    <s v="Heavenly Father's Foundation"/>
    <x v="3"/>
    <x v="31"/>
    <x v="1"/>
    <n v="237000"/>
    <x v="0"/>
  </r>
  <r>
    <n v="990"/>
    <s v="Heavenly Father's Foundation_Eastland County Crisis Center, Inc2014136100"/>
    <s v="Heavenly Father's Foundation"/>
    <x v="4"/>
    <x v="7"/>
    <x v="1"/>
    <n v="136100"/>
    <x v="0"/>
  </r>
  <r>
    <n v="990"/>
    <s v="Heavenly Father's Foundation_Crossroads Church201490000"/>
    <s v="Heavenly Father's Foundation"/>
    <x v="5"/>
    <x v="32"/>
    <x v="1"/>
    <n v="90000"/>
    <x v="0"/>
  </r>
  <r>
    <n v="990"/>
    <s v="Heavenly Father's Foundation_The Open Door201420000"/>
    <s v="Heavenly Father's Foundation"/>
    <x v="6"/>
    <x v="9"/>
    <x v="1"/>
    <n v="20000"/>
    <x v="0"/>
  </r>
  <r>
    <n v="990"/>
    <s v="Heavenly Father's Foundation_The Open Door201475000"/>
    <s v="Heavenly Father's Foundation"/>
    <x v="6"/>
    <x v="33"/>
    <x v="1"/>
    <n v="75000"/>
    <x v="0"/>
  </r>
  <r>
    <n v="990"/>
    <s v="Heavenly Father's Foundation_Cisco Senior Nutrition Program201433000"/>
    <s v="Heavenly Father's Foundation"/>
    <x v="7"/>
    <x v="11"/>
    <x v="1"/>
    <n v="33000"/>
    <x v="0"/>
  </r>
  <r>
    <n v="990"/>
    <s v="Heavenly Father's Foundation_Aldersgate Enrichment Center201425000"/>
    <s v="Heavenly Father's Foundation"/>
    <x v="8"/>
    <x v="34"/>
    <x v="1"/>
    <n v="25000"/>
    <x v="1"/>
  </r>
  <r>
    <n v="990"/>
    <s v="Heavenly Father's Foundation_Family Service Center20141123.5"/>
    <s v="Heavenly Father's Foundation"/>
    <x v="9"/>
    <x v="35"/>
    <x v="1"/>
    <n v="1123.5"/>
    <x v="0"/>
  </r>
  <r>
    <n v="990"/>
    <s v="Heavenly Father's Foundation_Gail McWilliams2014118500"/>
    <s v="Heavenly Father's Foundation"/>
    <x v="25"/>
    <x v="36"/>
    <x v="1"/>
    <n v="118500"/>
    <x v="0"/>
  </r>
  <r>
    <n v="990"/>
    <s v="Heavenly Father's Foundation_Arlington Life Center201415000"/>
    <s v="Heavenly Father's Foundation"/>
    <x v="11"/>
    <x v="15"/>
    <x v="1"/>
    <n v="15000"/>
    <x v="0"/>
  </r>
  <r>
    <n v="990"/>
    <s v="Heavenly Father's Foundation_Liberty Counsel2014250000"/>
    <s v="Heavenly Father's Foundation"/>
    <x v="12"/>
    <x v="16"/>
    <x v="1"/>
    <n v="250000"/>
    <x v="0"/>
  </r>
  <r>
    <n v="990"/>
    <s v="Heavenly Father's Foundation_Community Bible Study - eTeens20148450"/>
    <s v="Heavenly Father's Foundation"/>
    <x v="13"/>
    <x v="17"/>
    <x v="1"/>
    <n v="8450"/>
    <x v="0"/>
  </r>
  <r>
    <n v="990"/>
    <s v="Heavenly Father's Foundation_Cisco Food Pantry20145000"/>
    <s v="Heavenly Father's Foundation"/>
    <x v="14"/>
    <x v="18"/>
    <x v="1"/>
    <n v="5000"/>
    <x v="1"/>
  </r>
  <r>
    <n v="990"/>
    <s v="Heavenly Father's Foundation_Texas Right to Life201450000"/>
    <s v="Heavenly Father's Foundation"/>
    <x v="15"/>
    <x v="19"/>
    <x v="1"/>
    <n v="50000"/>
    <x v="0"/>
  </r>
  <r>
    <n v="990"/>
    <s v="Heavenly Father's Foundation_First Baptist Church Eastland20141384"/>
    <s v="Heavenly Father's Foundation"/>
    <x v="26"/>
    <x v="37"/>
    <x v="1"/>
    <n v="1384"/>
    <x v="0"/>
  </r>
  <r>
    <n v="990"/>
    <s v="Heavenly Father's Foundation_Fellowship of Christina Athletes201425000"/>
    <s v="Heavenly Father's Foundation"/>
    <x v="27"/>
    <x v="38"/>
    <x v="1"/>
    <n v="25000"/>
    <x v="0"/>
  </r>
  <r>
    <n v="990"/>
    <s v="Heavenly Father's Foundation_National Christian Foundation South Florida201450000"/>
    <s v="Heavenly Father's Foundation"/>
    <x v="28"/>
    <x v="19"/>
    <x v="1"/>
    <n v="50000"/>
    <x v="0"/>
  </r>
  <r>
    <n v="990"/>
    <s v="Heavenly Father's Foundation_Passion Life2014125000"/>
    <s v="Heavenly Father's Foundation"/>
    <x v="29"/>
    <x v="39"/>
    <x v="1"/>
    <n v="125000"/>
    <x v="0"/>
  </r>
  <r>
    <n v="990"/>
    <s v="Heavenly Father's Foundation_Goodfellows201410000"/>
    <s v="Heavenly Father's Foundation"/>
    <x v="20"/>
    <x v="24"/>
    <x v="1"/>
    <n v="10000"/>
    <x v="0"/>
  </r>
  <r>
    <n v="990"/>
    <s v="Heavenly Father's Foundation_No Limitz2014500"/>
    <s v="Heavenly Father's Foundation"/>
    <x v="30"/>
    <x v="40"/>
    <x v="1"/>
    <n v="500"/>
    <x v="0"/>
  </r>
  <r>
    <n v="990"/>
    <s v="Heavenly Father's Foundation_Juvenile Arthritis2014500"/>
    <s v="Heavenly Father's Foundation"/>
    <x v="31"/>
    <x v="19"/>
    <x v="1"/>
    <n v="500"/>
    <x v="0"/>
  </r>
  <r>
    <n v="990"/>
    <s v="Heavenly Father's Foundation_India Partners Monterey Church of Christ20141500"/>
    <s v="Heavenly Father's Foundation"/>
    <x v="32"/>
    <x v="41"/>
    <x v="1"/>
    <n v="1500"/>
    <x v="0"/>
  </r>
  <r>
    <n v="990"/>
    <s v="Heavenly Father's Foundation_Mountain Top Church20131389000"/>
    <s v="Heavenly Father's Foundation"/>
    <x v="0"/>
    <x v="28"/>
    <x v="2"/>
    <n v="1389000"/>
    <x v="0"/>
  </r>
  <r>
    <n v="990"/>
    <s v="Heavenly Father's Foundation_Mountain Top Church20131000000"/>
    <s v="Heavenly Father's Foundation"/>
    <x v="0"/>
    <x v="42"/>
    <x v="2"/>
    <n v="1000000"/>
    <x v="0"/>
  </r>
  <r>
    <n v="990"/>
    <s v="Heavenly Father's Foundation_New Horizon Ministries20131000000"/>
    <s v="Heavenly Father's Foundation"/>
    <x v="1"/>
    <x v="3"/>
    <x v="2"/>
    <n v="1000000"/>
    <x v="0"/>
  </r>
  <r>
    <n v="990"/>
    <s v="Heavenly Father's Foundation_New Horizon Ministries2013353000"/>
    <s v="Heavenly Father's Foundation"/>
    <x v="1"/>
    <x v="43"/>
    <x v="2"/>
    <n v="353000"/>
    <x v="0"/>
  </r>
  <r>
    <n v="990"/>
    <s v="Heavenly Father's Foundation_Pastors and Pews American Family Association2013750000"/>
    <s v="Heavenly Father's Foundation"/>
    <x v="2"/>
    <x v="44"/>
    <x v="2"/>
    <n v="750000"/>
    <x v="0"/>
  </r>
  <r>
    <n v="990"/>
    <s v="Heavenly Father's Foundation_Serenity House2013234250"/>
    <s v="Heavenly Father's Foundation"/>
    <x v="3"/>
    <x v="5"/>
    <x v="2"/>
    <n v="234250"/>
    <x v="0"/>
  </r>
  <r>
    <n v="990"/>
    <s v="Heavenly Father's Foundation_Serenity House2013100000"/>
    <s v="Heavenly Father's Foundation"/>
    <x v="3"/>
    <x v="6"/>
    <x v="2"/>
    <n v="100000"/>
    <x v="0"/>
  </r>
  <r>
    <n v="990"/>
    <s v="Heavenly Father's Foundation_Eastland County Crisis Center, Inc2013136100"/>
    <s v="Heavenly Father's Foundation"/>
    <x v="4"/>
    <x v="7"/>
    <x v="2"/>
    <n v="136100"/>
    <x v="0"/>
  </r>
  <r>
    <n v="990"/>
    <s v="Heavenly Father's Foundation_Eastland County Crisis Center, Inc201365000"/>
    <s v="Heavenly Father's Foundation"/>
    <x v="4"/>
    <x v="45"/>
    <x v="2"/>
    <n v="65000"/>
    <x v="2"/>
  </r>
  <r>
    <n v="990"/>
    <s v="Heavenly Father's Foundation_Crossroads Church201390000"/>
    <s v="Heavenly Father's Foundation"/>
    <x v="5"/>
    <x v="32"/>
    <x v="2"/>
    <n v="90000"/>
    <x v="0"/>
  </r>
  <r>
    <n v="990"/>
    <s v="Heavenly Father's Foundation_The Open Door201370000"/>
    <s v="Heavenly Father's Foundation"/>
    <x v="6"/>
    <x v="9"/>
    <x v="2"/>
    <n v="70000"/>
    <x v="0"/>
  </r>
  <r>
    <n v="990"/>
    <s v="Heavenly Father's Foundation_The Open Door201330000"/>
    <s v="Heavenly Father's Foundation"/>
    <x v="6"/>
    <x v="46"/>
    <x v="2"/>
    <n v="30000"/>
    <x v="0"/>
  </r>
  <r>
    <n v="990"/>
    <s v="Heavenly Father's Foundation_Prager University201350000"/>
    <s v="Heavenly Father's Foundation"/>
    <x v="16"/>
    <x v="20"/>
    <x v="2"/>
    <n v="50000"/>
    <x v="0"/>
  </r>
  <r>
    <n v="990"/>
    <s v="Heavenly Father's Foundation_Cisco Senior Nutrition Program201332000"/>
    <s v="Heavenly Father's Foundation"/>
    <x v="7"/>
    <x v="11"/>
    <x v="2"/>
    <n v="32000"/>
    <x v="2"/>
  </r>
  <r>
    <n v="990"/>
    <s v="Heavenly Father's Foundation_Eastland county 91st Judicial Criminal DA201325000"/>
    <s v="Heavenly Father's Foundation"/>
    <x v="33"/>
    <x v="47"/>
    <x v="2"/>
    <n v="25000"/>
    <x v="0"/>
  </r>
  <r>
    <n v="990"/>
    <s v="Heavenly Father's Foundation_Aldersgate Enrichment Center201325000"/>
    <s v="Heavenly Father's Foundation"/>
    <x v="8"/>
    <x v="34"/>
    <x v="2"/>
    <n v="25000"/>
    <x v="0"/>
  </r>
  <r>
    <n v="990"/>
    <s v="Heavenly Father's Foundation_Family Service Center201320000"/>
    <s v="Heavenly Father's Foundation"/>
    <x v="9"/>
    <x v="48"/>
    <x v="2"/>
    <n v="20000"/>
    <x v="0"/>
  </r>
  <r>
    <n v="990"/>
    <s v="Heavenly Father's Foundation_Family Service Center20132000"/>
    <s v="Heavenly Father's Foundation"/>
    <x v="9"/>
    <x v="49"/>
    <x v="2"/>
    <n v="2000"/>
    <x v="0"/>
  </r>
  <r>
    <n v="990"/>
    <s v="Heavenly Father's Foundation_Gail McWilliams201320000"/>
    <s v="Heavenly Father's Foundation"/>
    <x v="25"/>
    <x v="50"/>
    <x v="2"/>
    <n v="20000"/>
    <x v="0"/>
  </r>
  <r>
    <n v="990"/>
    <s v="Heavenly Father's Foundation_Arlington Life Center201325000"/>
    <s v="Heavenly Father's Foundation"/>
    <x v="11"/>
    <x v="51"/>
    <x v="2"/>
    <n v="25000"/>
    <x v="0"/>
  </r>
  <r>
    <n v="990"/>
    <s v="Heavenly Father's Foundation_Highland Church of Christ201310000"/>
    <s v="Heavenly Father's Foundation"/>
    <x v="34"/>
    <x v="52"/>
    <x v="2"/>
    <n v="10000"/>
    <x v="0"/>
  </r>
  <r>
    <n v="990"/>
    <s v="Heavenly Father's Foundation_Cisco ISD Ballpark Program20135000"/>
    <s v="Heavenly Father's Foundation"/>
    <x v="35"/>
    <x v="53"/>
    <x v="2"/>
    <n v="5000"/>
    <x v="2"/>
  </r>
  <r>
    <n v="990"/>
    <s v="Heavenly Father's Foundation_Baptist Church of Cisco20135000"/>
    <s v="Heavenly Father's Foundation"/>
    <x v="36"/>
    <x v="18"/>
    <x v="2"/>
    <n v="5000"/>
    <x v="0"/>
  </r>
  <r>
    <n v="990"/>
    <s v="Heavenly Father's Foundation_Monterey Church of Christ2013200"/>
    <s v="Heavenly Father's Foundation"/>
    <x v="37"/>
    <x v="54"/>
    <x v="2"/>
    <n v="200"/>
    <x v="0"/>
  </r>
  <r>
    <m/>
    <m/>
    <m/>
    <x v="38"/>
    <x v="27"/>
    <x v="3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8:E48" firstHeaderRow="1" firstDataRow="2" firstDataCol="1" rowPageCount="1" colPageCount="1"/>
  <pivotFields count="8">
    <pivotField showAll="0"/>
    <pivotField showAll="0"/>
    <pivotField showAll="0"/>
    <pivotField axis="axisRow" showAll="0" sortType="descending">
      <items count="40">
        <item sd="0" x="8"/>
        <item sd="0" x="11"/>
        <item sd="0" x="36"/>
        <item sd="0" x="10"/>
        <item sd="0" x="18"/>
        <item sd="0" x="14"/>
        <item sd="0" x="35"/>
        <item sd="0" x="19"/>
        <item sd="0" x="7"/>
        <item sd="0" x="13"/>
        <item sd="0" x="5"/>
        <item sd="0" x="33"/>
        <item sd="0" x="4"/>
        <item sd="0" x="9"/>
        <item sd="0" x="17"/>
        <item sd="0" x="27"/>
        <item sd="0" x="26"/>
        <item sd="0" x="25"/>
        <item sd="0" x="20"/>
        <item sd="0" x="22"/>
        <item sd="0" x="34"/>
        <item sd="0" x="32"/>
        <item sd="0" x="31"/>
        <item sd="0" x="12"/>
        <item sd="0" x="37"/>
        <item sd="0" x="0"/>
        <item sd="0" x="28"/>
        <item sd="0" x="1"/>
        <item sd="0" x="23"/>
        <item sd="0" x="30"/>
        <item sd="0" x="29"/>
        <item sd="0" x="2"/>
        <item sd="0" x="16"/>
        <item sd="0" x="3"/>
        <item sd="0" x="15"/>
        <item sd="0" x="21"/>
        <item sd="0" x="6"/>
        <item sd="0" x="24"/>
        <item sd="0" x="3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56">
        <item x="29"/>
        <item x="48"/>
        <item x="44"/>
        <item x="23"/>
        <item x="25"/>
        <item x="17"/>
        <item x="33"/>
        <item x="47"/>
        <item x="42"/>
        <item x="31"/>
        <item x="45"/>
        <item x="39"/>
        <item x="51"/>
        <item x="13"/>
        <item x="19"/>
        <item x="24"/>
        <item x="35"/>
        <item x="22"/>
        <item x="28"/>
        <item x="36"/>
        <item x="5"/>
        <item x="15"/>
        <item x="43"/>
        <item x="16"/>
        <item x="53"/>
        <item x="40"/>
        <item x="6"/>
        <item x="9"/>
        <item x="8"/>
        <item x="32"/>
        <item x="18"/>
        <item x="7"/>
        <item x="54"/>
        <item x="0"/>
        <item x="41"/>
        <item x="2"/>
        <item x="46"/>
        <item x="10"/>
        <item x="49"/>
        <item x="4"/>
        <item x="26"/>
        <item x="14"/>
        <item x="52"/>
        <item x="21"/>
        <item x="3"/>
        <item x="12"/>
        <item x="34"/>
        <item x="11"/>
        <item x="38"/>
        <item x="50"/>
        <item x="37"/>
        <item x="30"/>
        <item x="20"/>
        <item x="1"/>
        <item x="27"/>
        <item t="default"/>
      </items>
    </pivotField>
    <pivotField axis="axisCol" showAll="0">
      <items count="5">
        <item x="2"/>
        <item x="1"/>
        <item x="0"/>
        <item h="1" x="3"/>
        <item t="default"/>
      </items>
    </pivotField>
    <pivotField dataField="1" showAll="0"/>
    <pivotField axis="axisPage" showAll="0">
      <items count="5">
        <item x="0"/>
        <item x="2"/>
        <item x="1"/>
        <item x="3"/>
        <item t="default"/>
      </items>
    </pivotField>
  </pivotFields>
  <rowFields count="2">
    <field x="3"/>
    <field x="4"/>
  </rowFields>
  <rowItems count="39">
    <i>
      <x v="25"/>
    </i>
    <i>
      <x v="27"/>
    </i>
    <i>
      <x v="31"/>
    </i>
    <i>
      <x v="33"/>
    </i>
    <i>
      <x v="23"/>
    </i>
    <i>
      <x v="14"/>
    </i>
    <i>
      <x v="19"/>
    </i>
    <i>
      <x v="12"/>
    </i>
    <i>
      <x v="10"/>
    </i>
    <i>
      <x v="36"/>
    </i>
    <i>
      <x v="17"/>
    </i>
    <i>
      <x v="30"/>
    </i>
    <i>
      <x v="32"/>
    </i>
    <i>
      <x v="34"/>
    </i>
    <i>
      <x/>
    </i>
    <i>
      <x v="8"/>
    </i>
    <i>
      <x v="3"/>
    </i>
    <i>
      <x v="1"/>
    </i>
    <i>
      <x v="26"/>
    </i>
    <i>
      <x v="13"/>
    </i>
    <i>
      <x v="11"/>
    </i>
    <i>
      <x v="15"/>
    </i>
    <i>
      <x v="18"/>
    </i>
    <i>
      <x v="9"/>
    </i>
    <i>
      <x v="28"/>
    </i>
    <i>
      <x v="4"/>
    </i>
    <i>
      <x v="20"/>
    </i>
    <i>
      <x v="5"/>
    </i>
    <i>
      <x v="7"/>
    </i>
    <i>
      <x v="2"/>
    </i>
    <i>
      <x v="6"/>
    </i>
    <i>
      <x v="35"/>
    </i>
    <i>
      <x v="21"/>
    </i>
    <i>
      <x v="16"/>
    </i>
    <i>
      <x v="22"/>
    </i>
    <i>
      <x v="29"/>
    </i>
    <i>
      <x v="37"/>
    </i>
    <i>
      <x v="2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1">
    <pageField fld="7" hier="-1"/>
  </pageFields>
  <dataFields count="1">
    <dataField name="Sum of total" fld="6" baseField="0" baseItem="0" numFmtId="168"/>
  </dataFields>
  <formats count="1">
    <format dxfId="14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dan-wil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H33" sqref="H33"/>
    </sheetView>
  </sheetViews>
  <sheetFormatPr baseColWidth="10" defaultRowHeight="16" x14ac:dyDescent="0.2"/>
  <cols>
    <col min="1" max="1" width="46" customWidth="1"/>
    <col min="2" max="2" width="15.5" customWidth="1"/>
    <col min="3" max="4" width="10.1640625" customWidth="1"/>
    <col min="5" max="5" width="11.1640625" customWidth="1"/>
    <col min="6" max="6" width="13.83203125" bestFit="1" customWidth="1"/>
  </cols>
  <sheetData>
    <row r="1" spans="1:6" ht="26" x14ac:dyDescent="0.3">
      <c r="A1" s="9" t="s">
        <v>112</v>
      </c>
    </row>
    <row r="3" spans="1:6" ht="26" x14ac:dyDescent="0.3">
      <c r="A3" s="10" t="s">
        <v>113</v>
      </c>
      <c r="B3" s="11">
        <v>43100</v>
      </c>
    </row>
    <row r="4" spans="1:6" ht="24" x14ac:dyDescent="0.3">
      <c r="A4" s="12" t="s">
        <v>114</v>
      </c>
      <c r="B4" s="13"/>
      <c r="C4" s="13"/>
    </row>
    <row r="6" spans="1:6" x14ac:dyDescent="0.2">
      <c r="A6" s="4" t="s">
        <v>5</v>
      </c>
      <c r="B6" t="s">
        <v>110</v>
      </c>
    </row>
    <row r="7" spans="1:6" x14ac:dyDescent="0.2">
      <c r="A7" s="7" t="s">
        <v>111</v>
      </c>
    </row>
    <row r="8" spans="1:6" x14ac:dyDescent="0.2">
      <c r="A8" s="4" t="s">
        <v>109</v>
      </c>
      <c r="B8" s="4" t="s">
        <v>108</v>
      </c>
    </row>
    <row r="9" spans="1:6" x14ac:dyDescent="0.2">
      <c r="A9" s="4" t="s">
        <v>106</v>
      </c>
      <c r="B9">
        <v>2013</v>
      </c>
      <c r="C9">
        <v>2014</v>
      </c>
      <c r="D9">
        <v>2015</v>
      </c>
      <c r="E9" t="s">
        <v>107</v>
      </c>
      <c r="F9" s="6" t="s">
        <v>104</v>
      </c>
    </row>
    <row r="10" spans="1:6" x14ac:dyDescent="0.2">
      <c r="A10" s="5" t="s">
        <v>8</v>
      </c>
      <c r="B10" s="8">
        <v>2389000</v>
      </c>
      <c r="C10" s="8">
        <v>4199569.37</v>
      </c>
      <c r="D10" s="8">
        <v>2446500</v>
      </c>
      <c r="E10" s="8">
        <v>9035069.370000001</v>
      </c>
      <c r="F10" t="str">
        <f>IFERROR(IF(VLOOKUP(A10,Resources!A:B,2,FALSE)=0,"",VLOOKUP(A10,Resources!A:B,2,FALSE)),"")</f>
        <v/>
      </c>
    </row>
    <row r="11" spans="1:6" x14ac:dyDescent="0.2">
      <c r="A11" s="5" t="s">
        <v>14</v>
      </c>
      <c r="B11" s="8">
        <v>1353000</v>
      </c>
      <c r="C11" s="8">
        <v>1000000</v>
      </c>
      <c r="D11" s="8">
        <v>1000000</v>
      </c>
      <c r="E11" s="8">
        <v>3353000</v>
      </c>
      <c r="F11" t="str">
        <f>IFERROR(IF(VLOOKUP(A11,Resources!A:B,2,FALSE)=0,"",VLOOKUP(A11,Resources!A:B,2,FALSE)),"")</f>
        <v/>
      </c>
    </row>
    <row r="12" spans="1:6" x14ac:dyDescent="0.2">
      <c r="A12" s="5" t="s">
        <v>63</v>
      </c>
      <c r="B12" s="8">
        <v>750000</v>
      </c>
      <c r="C12" s="8">
        <v>1213750</v>
      </c>
      <c r="D12" s="8">
        <v>1086931</v>
      </c>
      <c r="E12" s="8">
        <v>3050681</v>
      </c>
      <c r="F12" t="str">
        <f>IFERROR(IF(VLOOKUP(A12,Resources!A:B,2,FALSE)=0,"",VLOOKUP(A12,Resources!A:B,2,FALSE)),"")</f>
        <v/>
      </c>
    </row>
    <row r="13" spans="1:6" x14ac:dyDescent="0.2">
      <c r="A13" s="5" t="s">
        <v>17</v>
      </c>
      <c r="B13" s="8">
        <v>334250</v>
      </c>
      <c r="C13" s="8">
        <v>577250</v>
      </c>
      <c r="D13" s="8">
        <v>341750</v>
      </c>
      <c r="E13" s="8">
        <v>1253250</v>
      </c>
      <c r="F13" t="str">
        <f>IFERROR(IF(VLOOKUP(A13,Resources!A:B,2,FALSE)=0,"",VLOOKUP(A13,Resources!A:B,2,FALSE)),"")</f>
        <v/>
      </c>
    </row>
    <row r="14" spans="1:6" x14ac:dyDescent="0.2">
      <c r="A14" s="5" t="s">
        <v>37</v>
      </c>
      <c r="B14" s="8"/>
      <c r="C14" s="8">
        <v>250000</v>
      </c>
      <c r="D14" s="8">
        <v>575000</v>
      </c>
      <c r="E14" s="8">
        <v>825000</v>
      </c>
      <c r="F14" t="str">
        <f>IFERROR(IF(VLOOKUP(A14,Resources!A:B,2,FALSE)=0,"",VLOOKUP(A14,Resources!A:B,2,FALSE)),"")</f>
        <v>https://www.sourcewatch.org/index.php/Liberty_Counsel</v>
      </c>
    </row>
    <row r="15" spans="1:6" x14ac:dyDescent="0.2">
      <c r="A15" s="5" t="s">
        <v>47</v>
      </c>
      <c r="B15" s="8"/>
      <c r="C15" s="8"/>
      <c r="D15" s="8">
        <v>550000</v>
      </c>
      <c r="E15" s="8">
        <v>550000</v>
      </c>
      <c r="F15" t="str">
        <f>IFERROR(IF(VLOOKUP(A15,Resources!A:B,2,FALSE)=0,"",VLOOKUP(A15,Resources!A:B,2,FALSE)),"")</f>
        <v/>
      </c>
    </row>
    <row r="16" spans="1:6" x14ac:dyDescent="0.2">
      <c r="A16" s="5" t="s">
        <v>57</v>
      </c>
      <c r="B16" s="8"/>
      <c r="C16" s="8"/>
      <c r="D16" s="8">
        <v>550000</v>
      </c>
      <c r="E16" s="8">
        <v>550000</v>
      </c>
      <c r="F16" t="str">
        <f>IFERROR(IF(VLOOKUP(A16,Resources!A:B,2,FALSE)=0,"",VLOOKUP(A16,Resources!A:B,2,FALSE)),"")</f>
        <v/>
      </c>
    </row>
    <row r="17" spans="1:6" x14ac:dyDescent="0.2">
      <c r="A17" s="5" t="s">
        <v>20</v>
      </c>
      <c r="B17" s="8">
        <v>201100</v>
      </c>
      <c r="C17" s="8">
        <v>136100</v>
      </c>
      <c r="D17" s="8">
        <v>136100</v>
      </c>
      <c r="E17" s="8">
        <v>473300</v>
      </c>
      <c r="F17" t="str">
        <f>IFERROR(IF(VLOOKUP(A17,Resources!A:B,2,FALSE)=0,"",VLOOKUP(A17,Resources!A:B,2,FALSE)),"")</f>
        <v/>
      </c>
    </row>
    <row r="18" spans="1:6" x14ac:dyDescent="0.2">
      <c r="A18" s="5" t="s">
        <v>22</v>
      </c>
      <c r="B18" s="8">
        <v>90000</v>
      </c>
      <c r="C18" s="8">
        <v>90000</v>
      </c>
      <c r="D18" s="8">
        <v>90000</v>
      </c>
      <c r="E18" s="8">
        <v>270000</v>
      </c>
      <c r="F18" t="str">
        <f>IFERROR(IF(VLOOKUP(A18,Resources!A:B,2,FALSE)=0,"",VLOOKUP(A18,Resources!A:B,2,FALSE)),"")</f>
        <v/>
      </c>
    </row>
    <row r="19" spans="1:6" x14ac:dyDescent="0.2">
      <c r="A19" s="5" t="s">
        <v>24</v>
      </c>
      <c r="B19" s="8">
        <v>100000</v>
      </c>
      <c r="C19" s="8">
        <v>95000</v>
      </c>
      <c r="D19" s="8">
        <v>65000</v>
      </c>
      <c r="E19" s="8">
        <v>260000</v>
      </c>
      <c r="F19" t="str">
        <f>IFERROR(IF(VLOOKUP(A19,Resources!A:B,2,FALSE)=0,"",VLOOKUP(A19,Resources!A:B,2,FALSE)),"")</f>
        <v/>
      </c>
    </row>
    <row r="20" spans="1:6" x14ac:dyDescent="0.2">
      <c r="A20" s="5" t="s">
        <v>70</v>
      </c>
      <c r="B20" s="8">
        <v>20000</v>
      </c>
      <c r="C20" s="8">
        <v>118500</v>
      </c>
      <c r="D20" s="8"/>
      <c r="E20" s="8">
        <v>138500</v>
      </c>
      <c r="F20" t="str">
        <f>IFERROR(IF(VLOOKUP(A20,Resources!A:B,2,FALSE)=0,"",VLOOKUP(A20,Resources!A:B,2,FALSE)),"")</f>
        <v/>
      </c>
    </row>
    <row r="21" spans="1:6" x14ac:dyDescent="0.2">
      <c r="A21" s="5" t="s">
        <v>78</v>
      </c>
      <c r="B21" s="8"/>
      <c r="C21" s="8">
        <v>125000</v>
      </c>
      <c r="D21" s="8"/>
      <c r="E21" s="8">
        <v>125000</v>
      </c>
      <c r="F21" t="str">
        <f>IFERROR(IF(VLOOKUP(A21,Resources!A:B,2,FALSE)=0,"",VLOOKUP(A21,Resources!A:B,2,FALSE)),"")</f>
        <v/>
      </c>
    </row>
    <row r="22" spans="1:6" x14ac:dyDescent="0.2">
      <c r="A22" s="5" t="s">
        <v>45</v>
      </c>
      <c r="B22" s="8">
        <v>50000</v>
      </c>
      <c r="C22" s="8"/>
      <c r="D22" s="8">
        <v>70000</v>
      </c>
      <c r="E22" s="8">
        <v>120000</v>
      </c>
      <c r="F22" t="str">
        <f>IFERROR(IF(VLOOKUP(A22,Resources!A:B,2,FALSE)=0,"",VLOOKUP(A22,Resources!A:B,2,FALSE)),"")</f>
        <v>https://www.desmogblog.com/prageru</v>
      </c>
    </row>
    <row r="23" spans="1:6" x14ac:dyDescent="0.2">
      <c r="A23" s="5" t="s">
        <v>43</v>
      </c>
      <c r="B23" s="8"/>
      <c r="C23" s="8">
        <v>50000</v>
      </c>
      <c r="D23" s="8">
        <v>50000</v>
      </c>
      <c r="E23" s="8">
        <v>100000</v>
      </c>
      <c r="F23" t="str">
        <f>IFERROR(IF(VLOOKUP(A23,Resources!A:B,2,FALSE)=0,"",VLOOKUP(A23,Resources!A:B,2,FALSE)),"")</f>
        <v/>
      </c>
    </row>
    <row r="24" spans="1:6" x14ac:dyDescent="0.2">
      <c r="A24" s="5" t="s">
        <v>29</v>
      </c>
      <c r="B24" s="8">
        <v>25000</v>
      </c>
      <c r="C24" s="8">
        <v>25000</v>
      </c>
      <c r="D24" s="8">
        <v>50000</v>
      </c>
      <c r="E24" s="8">
        <v>100000</v>
      </c>
      <c r="F24" t="str">
        <f>IFERROR(IF(VLOOKUP(A24,Resources!A:B,2,FALSE)=0,"",VLOOKUP(A24,Resources!A:B,2,FALSE)),"")</f>
        <v/>
      </c>
    </row>
    <row r="25" spans="1:6" x14ac:dyDescent="0.2">
      <c r="A25" s="5" t="s">
        <v>27</v>
      </c>
      <c r="B25" s="8">
        <v>32000</v>
      </c>
      <c r="C25" s="8">
        <v>33000</v>
      </c>
      <c r="D25" s="8">
        <v>35000</v>
      </c>
      <c r="E25" s="8">
        <v>100000</v>
      </c>
      <c r="F25" t="str">
        <f>IFERROR(IF(VLOOKUP(A25,Resources!A:B,2,FALSE)=0,"",VLOOKUP(A25,Resources!A:B,2,FALSE)),"")</f>
        <v/>
      </c>
    </row>
    <row r="26" spans="1:6" x14ac:dyDescent="0.2">
      <c r="A26" s="5" t="s">
        <v>33</v>
      </c>
      <c r="B26" s="8"/>
      <c r="C26" s="8"/>
      <c r="D26" s="8">
        <v>69739</v>
      </c>
      <c r="E26" s="8">
        <v>69739</v>
      </c>
      <c r="F26" t="str">
        <f>IFERROR(IF(VLOOKUP(A26,Resources!A:B,2,FALSE)=0,"",VLOOKUP(A26,Resources!A:B,2,FALSE)),"")</f>
        <v/>
      </c>
    </row>
    <row r="27" spans="1:6" x14ac:dyDescent="0.2">
      <c r="A27" s="5" t="s">
        <v>35</v>
      </c>
      <c r="B27" s="8">
        <v>25000</v>
      </c>
      <c r="C27" s="8">
        <v>15000</v>
      </c>
      <c r="D27" s="8">
        <v>25000</v>
      </c>
      <c r="E27" s="8">
        <v>65000</v>
      </c>
      <c r="F27" t="str">
        <f>IFERROR(IF(VLOOKUP(A27,Resources!A:B,2,FALSE)=0,"",VLOOKUP(A27,Resources!A:B,2,FALSE)),"")</f>
        <v/>
      </c>
    </row>
    <row r="28" spans="1:6" x14ac:dyDescent="0.2">
      <c r="A28" s="5" t="s">
        <v>77</v>
      </c>
      <c r="B28" s="8"/>
      <c r="C28" s="8">
        <v>50000</v>
      </c>
      <c r="D28" s="8"/>
      <c r="E28" s="8">
        <v>50000</v>
      </c>
      <c r="F28" t="str">
        <f>IFERROR(IF(VLOOKUP(A28,Resources!A:B,2,FALSE)=0,"",VLOOKUP(A28,Resources!A:B,2,FALSE)),"")</f>
        <v/>
      </c>
    </row>
    <row r="29" spans="1:6" x14ac:dyDescent="0.2">
      <c r="A29" s="5" t="s">
        <v>31</v>
      </c>
      <c r="B29" s="8">
        <v>22000</v>
      </c>
      <c r="C29" s="8">
        <v>1123.5</v>
      </c>
      <c r="D29" s="8">
        <v>20000</v>
      </c>
      <c r="E29" s="8">
        <v>43123.5</v>
      </c>
      <c r="F29" t="str">
        <f>IFERROR(IF(VLOOKUP(A29,Resources!A:B,2,FALSE)=0,"",VLOOKUP(A29,Resources!A:B,2,FALSE)),"")</f>
        <v/>
      </c>
    </row>
    <row r="30" spans="1:6" x14ac:dyDescent="0.2">
      <c r="A30" s="5" t="s">
        <v>91</v>
      </c>
      <c r="B30" s="8">
        <v>25000</v>
      </c>
      <c r="C30" s="8"/>
      <c r="D30" s="8"/>
      <c r="E30" s="8">
        <v>25000</v>
      </c>
      <c r="F30" t="str">
        <f>IFERROR(IF(VLOOKUP(A30,Resources!A:B,2,FALSE)=0,"",VLOOKUP(A30,Resources!A:B,2,FALSE)),"")</f>
        <v/>
      </c>
    </row>
    <row r="31" spans="1:6" x14ac:dyDescent="0.2">
      <c r="A31" s="5" t="s">
        <v>75</v>
      </c>
      <c r="B31" s="8"/>
      <c r="C31" s="8">
        <v>25000</v>
      </c>
      <c r="D31" s="8"/>
      <c r="E31" s="8">
        <v>25000</v>
      </c>
      <c r="F31" t="str">
        <f>IFERROR(IF(VLOOKUP(A31,Resources!A:B,2,FALSE)=0,"",VLOOKUP(A31,Resources!A:B,2,FALSE)),"")</f>
        <v/>
      </c>
    </row>
    <row r="32" spans="1:6" x14ac:dyDescent="0.2">
      <c r="A32" s="5" t="s">
        <v>53</v>
      </c>
      <c r="B32" s="8"/>
      <c r="C32" s="8">
        <v>10000</v>
      </c>
      <c r="D32" s="8">
        <v>8100</v>
      </c>
      <c r="E32" s="8">
        <v>18100</v>
      </c>
      <c r="F32" t="str">
        <f>IFERROR(IF(VLOOKUP(A32,Resources!A:B,2,FALSE)=0,"",VLOOKUP(A32,Resources!A:B,2,FALSE)),"")</f>
        <v/>
      </c>
    </row>
    <row r="33" spans="1:6" x14ac:dyDescent="0.2">
      <c r="A33" s="5" t="s">
        <v>39</v>
      </c>
      <c r="B33" s="8"/>
      <c r="C33" s="8">
        <v>8450</v>
      </c>
      <c r="D33" s="8">
        <v>8000</v>
      </c>
      <c r="E33" s="8">
        <v>16450</v>
      </c>
      <c r="F33" t="str">
        <f>IFERROR(IF(VLOOKUP(A33,Resources!A:B,2,FALSE)=0,"",VLOOKUP(A33,Resources!A:B,2,FALSE)),"")</f>
        <v/>
      </c>
    </row>
    <row r="34" spans="1:6" x14ac:dyDescent="0.2">
      <c r="A34" s="5" t="s">
        <v>59</v>
      </c>
      <c r="B34" s="8"/>
      <c r="C34" s="8"/>
      <c r="D34" s="8">
        <v>15000</v>
      </c>
      <c r="E34" s="8">
        <v>15000</v>
      </c>
      <c r="F34" t="str">
        <f>IFERROR(IF(VLOOKUP(A34,Resources!A:B,2,FALSE)=0,"",VLOOKUP(A34,Resources!A:B,2,FALSE)),"")</f>
        <v/>
      </c>
    </row>
    <row r="35" spans="1:6" x14ac:dyDescent="0.2">
      <c r="A35" s="5" t="s">
        <v>49</v>
      </c>
      <c r="B35" s="8"/>
      <c r="C35" s="8"/>
      <c r="D35" s="8">
        <v>15000</v>
      </c>
      <c r="E35" s="8">
        <v>15000</v>
      </c>
      <c r="F35" t="str">
        <f>IFERROR(IF(VLOOKUP(A35,Resources!A:B,2,FALSE)=0,"",VLOOKUP(A35,Resources!A:B,2,FALSE)),"")</f>
        <v/>
      </c>
    </row>
    <row r="36" spans="1:6" x14ac:dyDescent="0.2">
      <c r="A36" s="5" t="s">
        <v>97</v>
      </c>
      <c r="B36" s="8">
        <v>10000</v>
      </c>
      <c r="C36" s="8"/>
      <c r="D36" s="8"/>
      <c r="E36" s="8">
        <v>10000</v>
      </c>
      <c r="F36" t="str">
        <f>IFERROR(IF(VLOOKUP(A36,Resources!A:B,2,FALSE)=0,"",VLOOKUP(A36,Resources!A:B,2,FALSE)),"")</f>
        <v/>
      </c>
    </row>
    <row r="37" spans="1:6" x14ac:dyDescent="0.2">
      <c r="A37" s="5" t="s">
        <v>41</v>
      </c>
      <c r="B37" s="8"/>
      <c r="C37" s="8">
        <v>5000</v>
      </c>
      <c r="D37" s="8">
        <v>5000</v>
      </c>
      <c r="E37" s="8">
        <v>10000</v>
      </c>
      <c r="F37" t="str">
        <f>IFERROR(IF(VLOOKUP(A37,Resources!A:B,2,FALSE)=0,"",VLOOKUP(A37,Resources!A:B,2,FALSE)),"")</f>
        <v/>
      </c>
    </row>
    <row r="38" spans="1:6" x14ac:dyDescent="0.2">
      <c r="A38" s="5" t="s">
        <v>51</v>
      </c>
      <c r="B38" s="8"/>
      <c r="C38" s="8"/>
      <c r="D38" s="8">
        <v>5000</v>
      </c>
      <c r="E38" s="8">
        <v>5000</v>
      </c>
      <c r="F38" t="str">
        <f>IFERROR(IF(VLOOKUP(A38,Resources!A:B,2,FALSE)=0,"",VLOOKUP(A38,Resources!A:B,2,FALSE)),"")</f>
        <v/>
      </c>
    </row>
    <row r="39" spans="1:6" x14ac:dyDescent="0.2">
      <c r="A39" s="5" t="s">
        <v>101</v>
      </c>
      <c r="B39" s="8">
        <v>5000</v>
      </c>
      <c r="C39" s="8"/>
      <c r="D39" s="8"/>
      <c r="E39" s="8">
        <v>5000</v>
      </c>
      <c r="F39" t="str">
        <f>IFERROR(IF(VLOOKUP(A39,Resources!A:B,2,FALSE)=0,"",VLOOKUP(A39,Resources!A:B,2,FALSE)),"")</f>
        <v/>
      </c>
    </row>
    <row r="40" spans="1:6" x14ac:dyDescent="0.2">
      <c r="A40" s="5" t="s">
        <v>99</v>
      </c>
      <c r="B40" s="8">
        <v>5000</v>
      </c>
      <c r="C40" s="8"/>
      <c r="D40" s="8"/>
      <c r="E40" s="8">
        <v>5000</v>
      </c>
      <c r="F40" t="str">
        <f>IFERROR(IF(VLOOKUP(A40,Resources!A:B,2,FALSE)=0,"",VLOOKUP(A40,Resources!A:B,2,FALSE)),"")</f>
        <v/>
      </c>
    </row>
    <row r="41" spans="1:6" x14ac:dyDescent="0.2">
      <c r="A41" s="5" t="s">
        <v>55</v>
      </c>
      <c r="B41" s="8"/>
      <c r="C41" s="8"/>
      <c r="D41" s="8">
        <v>2000</v>
      </c>
      <c r="E41" s="8">
        <v>2000</v>
      </c>
      <c r="F41" t="str">
        <f>IFERROR(IF(VLOOKUP(A41,Resources!A:B,2,FALSE)=0,"",VLOOKUP(A41,Resources!A:B,2,FALSE)),"")</f>
        <v/>
      </c>
    </row>
    <row r="42" spans="1:6" x14ac:dyDescent="0.2">
      <c r="A42" s="5" t="s">
        <v>83</v>
      </c>
      <c r="B42" s="8"/>
      <c r="C42" s="8">
        <v>1500</v>
      </c>
      <c r="D42" s="8"/>
      <c r="E42" s="8">
        <v>1500</v>
      </c>
      <c r="F42" t="str">
        <f>IFERROR(IF(VLOOKUP(A42,Resources!A:B,2,FALSE)=0,"",VLOOKUP(A42,Resources!A:B,2,FALSE)),"")</f>
        <v/>
      </c>
    </row>
    <row r="43" spans="1:6" x14ac:dyDescent="0.2">
      <c r="A43" s="5" t="s">
        <v>73</v>
      </c>
      <c r="B43" s="8"/>
      <c r="C43" s="8">
        <v>1384</v>
      </c>
      <c r="D43" s="8"/>
      <c r="E43" s="8">
        <v>1384</v>
      </c>
      <c r="F43" t="str">
        <f>IFERROR(IF(VLOOKUP(A43,Resources!A:B,2,FALSE)=0,"",VLOOKUP(A43,Resources!A:B,2,FALSE)),"")</f>
        <v/>
      </c>
    </row>
    <row r="44" spans="1:6" x14ac:dyDescent="0.2">
      <c r="A44" s="5" t="s">
        <v>82</v>
      </c>
      <c r="B44" s="8"/>
      <c r="C44" s="8">
        <v>500</v>
      </c>
      <c r="D44" s="8"/>
      <c r="E44" s="8">
        <v>500</v>
      </c>
      <c r="F44" t="str">
        <f>IFERROR(IF(VLOOKUP(A44,Resources!A:B,2,FALSE)=0,"",VLOOKUP(A44,Resources!A:B,2,FALSE)),"")</f>
        <v/>
      </c>
    </row>
    <row r="45" spans="1:6" x14ac:dyDescent="0.2">
      <c r="A45" s="5" t="s">
        <v>80</v>
      </c>
      <c r="B45" s="8"/>
      <c r="C45" s="8">
        <v>500</v>
      </c>
      <c r="D45" s="8"/>
      <c r="E45" s="8">
        <v>500</v>
      </c>
      <c r="F45" t="str">
        <f>IFERROR(IF(VLOOKUP(A45,Resources!A:B,2,FALSE)=0,"",VLOOKUP(A45,Resources!A:B,2,FALSE)),"")</f>
        <v/>
      </c>
    </row>
    <row r="46" spans="1:6" x14ac:dyDescent="0.2">
      <c r="A46" s="5" t="s">
        <v>60</v>
      </c>
      <c r="B46" s="8"/>
      <c r="C46" s="8"/>
      <c r="D46" s="8">
        <v>375</v>
      </c>
      <c r="E46" s="8">
        <v>375</v>
      </c>
      <c r="F46" t="str">
        <f>IFERROR(IF(VLOOKUP(A46,Resources!A:B,2,FALSE)=0,"",VLOOKUP(A46,Resources!A:B,2,FALSE)),"")</f>
        <v/>
      </c>
    </row>
    <row r="47" spans="1:6" x14ac:dyDescent="0.2">
      <c r="A47" s="5" t="s">
        <v>102</v>
      </c>
      <c r="B47" s="8">
        <v>200</v>
      </c>
      <c r="C47" s="8"/>
      <c r="D47" s="8"/>
      <c r="E47" s="8">
        <v>200</v>
      </c>
      <c r="F47" t="str">
        <f>IFERROR(IF(VLOOKUP(A47,Resources!A:B,2,FALSE)=0,"",VLOOKUP(A47,Resources!A:B,2,FALSE)),"")</f>
        <v/>
      </c>
    </row>
    <row r="48" spans="1:6" x14ac:dyDescent="0.2">
      <c r="A48" s="5" t="s">
        <v>107</v>
      </c>
      <c r="B48" s="8">
        <v>5436550</v>
      </c>
      <c r="C48" s="8">
        <v>8031626.8700000001</v>
      </c>
      <c r="D48" s="8">
        <v>7219495</v>
      </c>
      <c r="E48" s="8">
        <v>20687671.870000001</v>
      </c>
      <c r="F48" t="str">
        <f>IFERROR(IF(VLOOKUP(A48,Resources!A:B,2,FALSE)=0,"",VLOOKUP(A48,Resources!A:B,2,FALSE)),"")</f>
        <v/>
      </c>
    </row>
  </sheetData>
  <hyperlinks>
    <hyperlink ref="A4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D1" workbookViewId="0">
      <selection activeCell="I1" sqref="I1"/>
    </sheetView>
  </sheetViews>
  <sheetFormatPr baseColWidth="10" defaultRowHeight="16" x14ac:dyDescent="0.2"/>
  <cols>
    <col min="1" max="1" width="6.6640625" bestFit="1" customWidth="1"/>
    <col min="2" max="2" width="55.1640625" bestFit="1" customWidth="1"/>
    <col min="3" max="3" width="25.33203125" bestFit="1" customWidth="1"/>
    <col min="4" max="4" width="62.33203125" customWidth="1"/>
    <col min="5" max="5" width="48" bestFit="1" customWidth="1"/>
    <col min="6" max="6" width="7.1640625" bestFit="1" customWidth="1"/>
    <col min="7" max="7" width="13.83203125" customWidth="1"/>
    <col min="8" max="8" width="21" bestFit="1" customWidth="1"/>
  </cols>
  <sheetData>
    <row r="1" spans="1:8" s="1" customFormat="1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10</v>
      </c>
      <c r="F1" s="1" t="s">
        <v>3</v>
      </c>
      <c r="G1" s="1" t="s">
        <v>4</v>
      </c>
      <c r="H1" s="1" t="s">
        <v>5</v>
      </c>
    </row>
    <row r="2" spans="1:8" x14ac:dyDescent="0.2">
      <c r="A2">
        <v>990</v>
      </c>
      <c r="B2" t="str">
        <f>C2&amp;"_"&amp;D2&amp;F2&amp;G2</f>
        <v>Heavenly Father's Foundation_Mountain Top Church201515000</v>
      </c>
      <c r="C2" t="s">
        <v>7</v>
      </c>
      <c r="D2" t="s">
        <v>8</v>
      </c>
      <c r="E2" t="s">
        <v>11</v>
      </c>
      <c r="F2">
        <v>2015</v>
      </c>
      <c r="G2">
        <v>15000</v>
      </c>
      <c r="H2" t="s">
        <v>9</v>
      </c>
    </row>
    <row r="3" spans="1:8" x14ac:dyDescent="0.2">
      <c r="A3">
        <v>990</v>
      </c>
      <c r="B3" t="str">
        <f t="shared" ref="B3:B4" si="0">C3&amp;"_"&amp;D3&amp;F3&amp;G3</f>
        <v>Heavenly Father's Foundation_Mountain Top Church2015601500</v>
      </c>
      <c r="C3" t="s">
        <v>7</v>
      </c>
      <c r="D3" t="s">
        <v>8</v>
      </c>
      <c r="E3" t="s">
        <v>12</v>
      </c>
      <c r="F3">
        <v>2015</v>
      </c>
      <c r="G3">
        <v>601500</v>
      </c>
      <c r="H3" t="s">
        <v>9</v>
      </c>
    </row>
    <row r="4" spans="1:8" x14ac:dyDescent="0.2">
      <c r="A4">
        <v>990</v>
      </c>
      <c r="B4" t="str">
        <f t="shared" si="0"/>
        <v>Heavenly Father's Foundation_Mountain Top Church20151830000</v>
      </c>
      <c r="C4" t="s">
        <v>7</v>
      </c>
      <c r="D4" t="s">
        <v>8</v>
      </c>
      <c r="E4" t="s">
        <v>13</v>
      </c>
      <c r="F4">
        <v>2015</v>
      </c>
      <c r="G4">
        <v>1830000</v>
      </c>
      <c r="H4" t="s">
        <v>9</v>
      </c>
    </row>
    <row r="5" spans="1:8" x14ac:dyDescent="0.2">
      <c r="A5">
        <v>990</v>
      </c>
      <c r="B5" t="str">
        <f t="shared" ref="B5:B30" si="1">C5&amp;"_"&amp;D5&amp;F5&amp;G5</f>
        <v>Heavenly Father's Foundation_New Horizon Ministries20151000000</v>
      </c>
      <c r="C5" t="s">
        <v>7</v>
      </c>
      <c r="D5" t="s">
        <v>14</v>
      </c>
      <c r="E5" t="s">
        <v>15</v>
      </c>
      <c r="F5">
        <v>2015</v>
      </c>
      <c r="G5">
        <v>1000000</v>
      </c>
      <c r="H5" t="s">
        <v>9</v>
      </c>
    </row>
    <row r="6" spans="1:8" x14ac:dyDescent="0.2">
      <c r="A6">
        <v>990</v>
      </c>
      <c r="B6" t="str">
        <f t="shared" si="1"/>
        <v>Heavenly Father's Foundation_Pastors and Pews American Family Association20151086931</v>
      </c>
      <c r="C6" t="s">
        <v>7</v>
      </c>
      <c r="D6" t="s">
        <v>63</v>
      </c>
      <c r="E6" t="s">
        <v>16</v>
      </c>
      <c r="F6">
        <v>2015</v>
      </c>
      <c r="G6">
        <v>1086931</v>
      </c>
      <c r="H6" t="s">
        <v>9</v>
      </c>
    </row>
    <row r="7" spans="1:8" x14ac:dyDescent="0.2">
      <c r="A7">
        <v>990</v>
      </c>
      <c r="B7" t="str">
        <f t="shared" si="1"/>
        <v>Heavenly Father's Foundation_Serenity House2015241750</v>
      </c>
      <c r="C7" t="s">
        <v>7</v>
      </c>
      <c r="D7" t="s">
        <v>17</v>
      </c>
      <c r="E7" t="s">
        <v>18</v>
      </c>
      <c r="F7">
        <v>2015</v>
      </c>
      <c r="G7">
        <v>241750</v>
      </c>
      <c r="H7" t="s">
        <v>9</v>
      </c>
    </row>
    <row r="8" spans="1:8" x14ac:dyDescent="0.2">
      <c r="A8">
        <v>990</v>
      </c>
      <c r="B8" t="str">
        <f t="shared" si="1"/>
        <v>Heavenly Father's Foundation_Serenity House2015100000</v>
      </c>
      <c r="C8" t="s">
        <v>7</v>
      </c>
      <c r="D8" t="s">
        <v>17</v>
      </c>
      <c r="E8" t="s">
        <v>19</v>
      </c>
      <c r="F8">
        <v>2015</v>
      </c>
      <c r="G8">
        <v>100000</v>
      </c>
      <c r="H8" t="s">
        <v>9</v>
      </c>
    </row>
    <row r="9" spans="1:8" x14ac:dyDescent="0.2">
      <c r="A9">
        <v>990</v>
      </c>
      <c r="B9" t="str">
        <f t="shared" si="1"/>
        <v>Heavenly Father's Foundation_Eastland County Crisis Center, Inc2015136100</v>
      </c>
      <c r="C9" t="s">
        <v>7</v>
      </c>
      <c r="D9" t="s">
        <v>20</v>
      </c>
      <c r="E9" t="s">
        <v>21</v>
      </c>
      <c r="F9">
        <v>2015</v>
      </c>
      <c r="G9">
        <v>136100</v>
      </c>
      <c r="H9" t="s">
        <v>9</v>
      </c>
    </row>
    <row r="10" spans="1:8" x14ac:dyDescent="0.2">
      <c r="A10">
        <v>990</v>
      </c>
      <c r="B10" t="str">
        <f t="shared" si="1"/>
        <v>Heavenly Father's Foundation_Crossroads Church201590000</v>
      </c>
      <c r="C10" t="s">
        <v>7</v>
      </c>
      <c r="D10" t="s">
        <v>22</v>
      </c>
      <c r="E10" t="s">
        <v>23</v>
      </c>
      <c r="F10">
        <v>2015</v>
      </c>
      <c r="G10">
        <v>90000</v>
      </c>
      <c r="H10" t="s">
        <v>9</v>
      </c>
    </row>
    <row r="11" spans="1:8" x14ac:dyDescent="0.2">
      <c r="A11">
        <v>990</v>
      </c>
      <c r="B11" t="str">
        <f t="shared" si="1"/>
        <v>Heavenly Father's Foundation_The Open Door201520000</v>
      </c>
      <c r="C11" t="s">
        <v>7</v>
      </c>
      <c r="D11" t="s">
        <v>24</v>
      </c>
      <c r="E11" t="s">
        <v>25</v>
      </c>
      <c r="F11">
        <v>2015</v>
      </c>
      <c r="G11">
        <v>20000</v>
      </c>
      <c r="H11" t="s">
        <v>9</v>
      </c>
    </row>
    <row r="12" spans="1:8" x14ac:dyDescent="0.2">
      <c r="A12">
        <v>990</v>
      </c>
      <c r="B12" t="str">
        <f t="shared" si="1"/>
        <v>Heavenly Father's Foundation_The Open Door201545000</v>
      </c>
      <c r="C12" t="s">
        <v>7</v>
      </c>
      <c r="D12" t="s">
        <v>24</v>
      </c>
      <c r="E12" t="s">
        <v>26</v>
      </c>
      <c r="F12">
        <v>2015</v>
      </c>
      <c r="G12">
        <v>45000</v>
      </c>
      <c r="H12" t="s">
        <v>9</v>
      </c>
    </row>
    <row r="13" spans="1:8" x14ac:dyDescent="0.2">
      <c r="A13">
        <v>990</v>
      </c>
      <c r="B13" t="str">
        <f t="shared" si="1"/>
        <v>Heavenly Father's Foundation_Cisco Senior Nutrition Program201535000</v>
      </c>
      <c r="C13" t="s">
        <v>7</v>
      </c>
      <c r="D13" t="s">
        <v>27</v>
      </c>
      <c r="E13" t="s">
        <v>28</v>
      </c>
      <c r="F13">
        <v>2015</v>
      </c>
      <c r="G13">
        <v>35000</v>
      </c>
      <c r="H13" t="s">
        <v>9</v>
      </c>
    </row>
    <row r="14" spans="1:8" x14ac:dyDescent="0.2">
      <c r="A14">
        <v>990</v>
      </c>
      <c r="B14" t="str">
        <f t="shared" si="1"/>
        <v>Heavenly Father's Foundation_Aldersgate Enrichment Center201550000</v>
      </c>
      <c r="C14" t="s">
        <v>7</v>
      </c>
      <c r="D14" t="s">
        <v>29</v>
      </c>
      <c r="E14" t="s">
        <v>30</v>
      </c>
      <c r="F14">
        <v>2015</v>
      </c>
      <c r="G14">
        <v>50000</v>
      </c>
      <c r="H14" t="s">
        <v>9</v>
      </c>
    </row>
    <row r="15" spans="1:8" x14ac:dyDescent="0.2">
      <c r="A15">
        <v>990</v>
      </c>
      <c r="B15" t="str">
        <f t="shared" si="1"/>
        <v>Heavenly Father's Foundation_Family Service Center201520000</v>
      </c>
      <c r="C15" t="s">
        <v>7</v>
      </c>
      <c r="D15" t="s">
        <v>31</v>
      </c>
      <c r="E15" t="s">
        <v>32</v>
      </c>
      <c r="F15">
        <v>2015</v>
      </c>
      <c r="G15">
        <v>20000</v>
      </c>
      <c r="H15" t="s">
        <v>9</v>
      </c>
    </row>
    <row r="16" spans="1:8" x14ac:dyDescent="0.2">
      <c r="A16">
        <v>990</v>
      </c>
      <c r="B16" t="str">
        <f t="shared" si="1"/>
        <v>Heavenly Father's Foundation_Calvary Chapel of Thousand Oaks201569739</v>
      </c>
      <c r="C16" t="s">
        <v>7</v>
      </c>
      <c r="D16" t="s">
        <v>33</v>
      </c>
      <c r="E16" t="s">
        <v>34</v>
      </c>
      <c r="F16">
        <v>2015</v>
      </c>
      <c r="G16">
        <v>69739</v>
      </c>
      <c r="H16" t="s">
        <v>9</v>
      </c>
    </row>
    <row r="17" spans="1:8" x14ac:dyDescent="0.2">
      <c r="A17">
        <v>990</v>
      </c>
      <c r="B17" t="str">
        <f t="shared" si="1"/>
        <v>Heavenly Father's Foundation_Arlington Life Center201525000</v>
      </c>
      <c r="C17" t="s">
        <v>7</v>
      </c>
      <c r="D17" t="s">
        <v>35</v>
      </c>
      <c r="E17" t="s">
        <v>36</v>
      </c>
      <c r="F17">
        <v>2015</v>
      </c>
      <c r="G17">
        <v>25000</v>
      </c>
      <c r="H17" t="s">
        <v>9</v>
      </c>
    </row>
    <row r="18" spans="1:8" x14ac:dyDescent="0.2">
      <c r="A18">
        <v>990</v>
      </c>
      <c r="B18" t="str">
        <f t="shared" si="1"/>
        <v>Heavenly Father's Foundation_Liberty Counsel2015575000</v>
      </c>
      <c r="C18" t="s">
        <v>7</v>
      </c>
      <c r="D18" t="s">
        <v>37</v>
      </c>
      <c r="E18" t="s">
        <v>38</v>
      </c>
      <c r="F18">
        <v>2015</v>
      </c>
      <c r="G18">
        <v>575000</v>
      </c>
      <c r="H18" t="s">
        <v>9</v>
      </c>
    </row>
    <row r="19" spans="1:8" x14ac:dyDescent="0.2">
      <c r="A19">
        <v>990</v>
      </c>
      <c r="B19" t="str">
        <f t="shared" si="1"/>
        <v>Heavenly Father's Foundation_Community Bible Study - eTeens20158000</v>
      </c>
      <c r="C19" t="s">
        <v>7</v>
      </c>
      <c r="D19" t="s">
        <v>39</v>
      </c>
      <c r="E19" t="s">
        <v>40</v>
      </c>
      <c r="F19">
        <v>2015</v>
      </c>
      <c r="G19">
        <v>8000</v>
      </c>
      <c r="H19" t="s">
        <v>9</v>
      </c>
    </row>
    <row r="20" spans="1:8" x14ac:dyDescent="0.2">
      <c r="A20">
        <v>990</v>
      </c>
      <c r="B20" t="str">
        <f t="shared" si="1"/>
        <v>Heavenly Father's Foundation_Cisco Food Pantry20155000</v>
      </c>
      <c r="C20" t="s">
        <v>7</v>
      </c>
      <c r="D20" t="s">
        <v>41</v>
      </c>
      <c r="E20" t="s">
        <v>42</v>
      </c>
      <c r="F20">
        <v>2015</v>
      </c>
      <c r="G20">
        <v>5000</v>
      </c>
      <c r="H20" t="s">
        <v>72</v>
      </c>
    </row>
    <row r="21" spans="1:8" x14ac:dyDescent="0.2">
      <c r="A21">
        <v>990</v>
      </c>
      <c r="B21" t="str">
        <f t="shared" si="1"/>
        <v>Heavenly Father's Foundation_Texas Right to Life201550000</v>
      </c>
      <c r="C21" t="s">
        <v>7</v>
      </c>
      <c r="D21" t="s">
        <v>43</v>
      </c>
      <c r="E21" t="s">
        <v>44</v>
      </c>
      <c r="F21">
        <v>2015</v>
      </c>
      <c r="G21">
        <v>50000</v>
      </c>
      <c r="H21" t="s">
        <v>9</v>
      </c>
    </row>
    <row r="22" spans="1:8" x14ac:dyDescent="0.2">
      <c r="A22">
        <v>990</v>
      </c>
      <c r="B22" t="str">
        <f t="shared" si="1"/>
        <v>Heavenly Father's Foundation_Prager University201570000</v>
      </c>
      <c r="C22" t="s">
        <v>7</v>
      </c>
      <c r="D22" t="s">
        <v>45</v>
      </c>
      <c r="E22" t="s">
        <v>46</v>
      </c>
      <c r="F22">
        <v>2015</v>
      </c>
      <c r="G22">
        <v>70000</v>
      </c>
      <c r="H22" t="s">
        <v>9</v>
      </c>
    </row>
    <row r="23" spans="1:8" x14ac:dyDescent="0.2">
      <c r="A23">
        <v>990</v>
      </c>
      <c r="B23" t="str">
        <f t="shared" si="1"/>
        <v>Heavenly Father's Foundation_Family Talk2015550000</v>
      </c>
      <c r="C23" t="s">
        <v>7</v>
      </c>
      <c r="D23" t="s">
        <v>47</v>
      </c>
      <c r="E23" t="s">
        <v>48</v>
      </c>
      <c r="F23">
        <v>2015</v>
      </c>
      <c r="G23">
        <v>550000</v>
      </c>
      <c r="H23" t="s">
        <v>9</v>
      </c>
    </row>
    <row r="24" spans="1:8" x14ac:dyDescent="0.2">
      <c r="A24">
        <v>990</v>
      </c>
      <c r="B24" t="str">
        <f t="shared" si="1"/>
        <v>Heavenly Father's Foundation_Center of Hope Parker County201515000</v>
      </c>
      <c r="C24" t="s">
        <v>7</v>
      </c>
      <c r="D24" t="s">
        <v>49</v>
      </c>
      <c r="E24" t="s">
        <v>50</v>
      </c>
      <c r="F24">
        <v>2015</v>
      </c>
      <c r="G24">
        <v>15000</v>
      </c>
      <c r="H24" t="s">
        <v>9</v>
      </c>
    </row>
    <row r="25" spans="1:8" x14ac:dyDescent="0.2">
      <c r="A25">
        <v>990</v>
      </c>
      <c r="B25" t="str">
        <f t="shared" si="1"/>
        <v>Heavenly Father's Foundation_Cisco Recreation Association20155000</v>
      </c>
      <c r="C25" t="s">
        <v>7</v>
      </c>
      <c r="D25" t="s">
        <v>51</v>
      </c>
      <c r="E25" t="s">
        <v>52</v>
      </c>
      <c r="F25">
        <v>2015</v>
      </c>
      <c r="G25">
        <v>5000</v>
      </c>
      <c r="H25" t="s">
        <v>9</v>
      </c>
    </row>
    <row r="26" spans="1:8" x14ac:dyDescent="0.2">
      <c r="A26">
        <v>990</v>
      </c>
      <c r="B26" t="str">
        <f t="shared" si="1"/>
        <v>Heavenly Father's Foundation_Goodfellows20158100</v>
      </c>
      <c r="C26" t="s">
        <v>7</v>
      </c>
      <c r="D26" t="s">
        <v>53</v>
      </c>
      <c r="E26" t="s">
        <v>54</v>
      </c>
      <c r="F26">
        <v>2015</v>
      </c>
      <c r="G26">
        <v>8100</v>
      </c>
      <c r="H26" t="s">
        <v>9</v>
      </c>
    </row>
    <row r="27" spans="1:8" x14ac:dyDescent="0.2">
      <c r="A27">
        <v>990</v>
      </c>
      <c r="B27" t="str">
        <f t="shared" si="1"/>
        <v>Heavenly Father's Foundation_The Gideons International20152000</v>
      </c>
      <c r="C27" t="s">
        <v>7</v>
      </c>
      <c r="D27" t="s">
        <v>55</v>
      </c>
      <c r="E27" t="s">
        <v>56</v>
      </c>
      <c r="F27">
        <v>2015</v>
      </c>
      <c r="G27">
        <v>2000</v>
      </c>
      <c r="H27" t="s">
        <v>9</v>
      </c>
    </row>
    <row r="28" spans="1:8" x14ac:dyDescent="0.2">
      <c r="A28">
        <v>990</v>
      </c>
      <c r="B28" t="str">
        <f t="shared" si="1"/>
        <v>Heavenly Father's Foundation_Heartbeat International2015550000</v>
      </c>
      <c r="C28" t="s">
        <v>7</v>
      </c>
      <c r="D28" t="s">
        <v>57</v>
      </c>
      <c r="E28" t="s">
        <v>58</v>
      </c>
      <c r="F28">
        <v>2015</v>
      </c>
      <c r="G28">
        <v>550000</v>
      </c>
      <c r="H28" t="s">
        <v>9</v>
      </c>
    </row>
    <row r="29" spans="1:8" x14ac:dyDescent="0.2">
      <c r="A29">
        <v>990</v>
      </c>
      <c r="B29" t="str">
        <f t="shared" si="1"/>
        <v>Heavenly Father's Foundation_New River Fellowship201515000</v>
      </c>
      <c r="C29" t="s">
        <v>7</v>
      </c>
      <c r="D29" t="s">
        <v>59</v>
      </c>
      <c r="E29" t="s">
        <v>50</v>
      </c>
      <c r="F29">
        <v>2015</v>
      </c>
      <c r="G29">
        <v>15000</v>
      </c>
      <c r="H29" t="s">
        <v>9</v>
      </c>
    </row>
    <row r="30" spans="1:8" x14ac:dyDescent="0.2">
      <c r="A30">
        <v>990</v>
      </c>
      <c r="B30" t="str">
        <f t="shared" si="1"/>
        <v>Heavenly Father's Foundation_Wilks Heritage Group2015375</v>
      </c>
      <c r="C30" t="s">
        <v>7</v>
      </c>
      <c r="D30" t="s">
        <v>60</v>
      </c>
      <c r="F30">
        <v>2015</v>
      </c>
      <c r="G30">
        <v>375</v>
      </c>
      <c r="H30" t="s">
        <v>9</v>
      </c>
    </row>
    <row r="31" spans="1:8" x14ac:dyDescent="0.2">
      <c r="A31">
        <v>990</v>
      </c>
      <c r="B31" t="str">
        <f t="shared" ref="B31:B59" si="2">C31&amp;"_"&amp;D31&amp;F31&amp;G31</f>
        <v>Heavenly Father's Foundation_Mountain Top Church20141199569.37</v>
      </c>
      <c r="C31" t="s">
        <v>7</v>
      </c>
      <c r="D31" t="s">
        <v>8</v>
      </c>
      <c r="E31" t="s">
        <v>61</v>
      </c>
      <c r="F31">
        <v>2014</v>
      </c>
      <c r="G31">
        <v>1199569.3700000001</v>
      </c>
      <c r="H31" t="s">
        <v>9</v>
      </c>
    </row>
    <row r="32" spans="1:8" x14ac:dyDescent="0.2">
      <c r="A32">
        <v>990</v>
      </c>
      <c r="B32" t="str">
        <f t="shared" si="2"/>
        <v>Heavenly Father's Foundation_Mountain Top Church20143000000</v>
      </c>
      <c r="C32" t="s">
        <v>7</v>
      </c>
      <c r="D32" t="s">
        <v>8</v>
      </c>
      <c r="E32" t="s">
        <v>13</v>
      </c>
      <c r="F32">
        <v>2014</v>
      </c>
      <c r="G32">
        <v>3000000</v>
      </c>
      <c r="H32" t="s">
        <v>9</v>
      </c>
    </row>
    <row r="33" spans="1:8" x14ac:dyDescent="0.2">
      <c r="A33">
        <v>990</v>
      </c>
      <c r="B33" t="str">
        <f t="shared" si="2"/>
        <v>Heavenly Father's Foundation_New Horizon Ministries20141000000</v>
      </c>
      <c r="C33" t="s">
        <v>7</v>
      </c>
      <c r="D33" t="s">
        <v>14</v>
      </c>
      <c r="E33" t="s">
        <v>15</v>
      </c>
      <c r="F33">
        <v>2014</v>
      </c>
      <c r="G33">
        <v>1000000</v>
      </c>
      <c r="H33" t="s">
        <v>9</v>
      </c>
    </row>
    <row r="34" spans="1:8" x14ac:dyDescent="0.2">
      <c r="A34">
        <v>990</v>
      </c>
      <c r="B34" t="str">
        <f t="shared" si="2"/>
        <v>Heavenly Father's Foundation_Pastors and Pews American Family Association20141138750</v>
      </c>
      <c r="C34" t="s">
        <v>7</v>
      </c>
      <c r="D34" t="s">
        <v>63</v>
      </c>
      <c r="E34" t="s">
        <v>62</v>
      </c>
      <c r="F34">
        <v>2014</v>
      </c>
      <c r="G34">
        <v>1138750</v>
      </c>
      <c r="H34" t="s">
        <v>9</v>
      </c>
    </row>
    <row r="35" spans="1:8" x14ac:dyDescent="0.2">
      <c r="A35">
        <v>990</v>
      </c>
      <c r="B35" t="str">
        <f t="shared" si="2"/>
        <v>Heavenly Father's Foundation_Pastors and Pews American Family Association201475000</v>
      </c>
      <c r="C35" t="s">
        <v>7</v>
      </c>
      <c r="D35" t="s">
        <v>63</v>
      </c>
      <c r="E35" t="s">
        <v>64</v>
      </c>
      <c r="F35">
        <v>2014</v>
      </c>
      <c r="G35">
        <v>75000</v>
      </c>
      <c r="H35" t="s">
        <v>9</v>
      </c>
    </row>
    <row r="36" spans="1:8" x14ac:dyDescent="0.2">
      <c r="A36">
        <v>990</v>
      </c>
      <c r="B36" t="str">
        <f t="shared" si="2"/>
        <v>Heavenly Father's Foundation_Serenity House2014240250</v>
      </c>
      <c r="C36" t="s">
        <v>7</v>
      </c>
      <c r="D36" t="s">
        <v>17</v>
      </c>
      <c r="E36" t="s">
        <v>18</v>
      </c>
      <c r="F36">
        <v>2014</v>
      </c>
      <c r="G36">
        <v>240250</v>
      </c>
      <c r="H36" t="s">
        <v>9</v>
      </c>
    </row>
    <row r="37" spans="1:8" x14ac:dyDescent="0.2">
      <c r="A37">
        <v>990</v>
      </c>
      <c r="B37" t="str">
        <f t="shared" si="2"/>
        <v>Heavenly Father's Foundation_Serenity House2014100000</v>
      </c>
      <c r="C37" t="s">
        <v>7</v>
      </c>
      <c r="D37" t="s">
        <v>17</v>
      </c>
      <c r="E37" t="s">
        <v>19</v>
      </c>
      <c r="F37">
        <v>2014</v>
      </c>
      <c r="G37">
        <v>100000</v>
      </c>
      <c r="H37" t="s">
        <v>9</v>
      </c>
    </row>
    <row r="38" spans="1:8" x14ac:dyDescent="0.2">
      <c r="A38">
        <v>990</v>
      </c>
      <c r="B38" t="str">
        <f t="shared" si="2"/>
        <v>Heavenly Father's Foundation_Serenity House2014237000</v>
      </c>
      <c r="C38" t="s">
        <v>7</v>
      </c>
      <c r="D38" t="s">
        <v>17</v>
      </c>
      <c r="E38" t="s">
        <v>65</v>
      </c>
      <c r="F38">
        <v>2014</v>
      </c>
      <c r="G38">
        <v>237000</v>
      </c>
      <c r="H38" t="s">
        <v>9</v>
      </c>
    </row>
    <row r="39" spans="1:8" x14ac:dyDescent="0.2">
      <c r="A39">
        <v>990</v>
      </c>
      <c r="B39" t="str">
        <f t="shared" si="2"/>
        <v>Heavenly Father's Foundation_Eastland County Crisis Center, Inc2014136100</v>
      </c>
      <c r="C39" t="s">
        <v>7</v>
      </c>
      <c r="D39" t="s">
        <v>20</v>
      </c>
      <c r="E39" t="s">
        <v>21</v>
      </c>
      <c r="F39">
        <v>2014</v>
      </c>
      <c r="G39">
        <v>136100</v>
      </c>
      <c r="H39" t="s">
        <v>9</v>
      </c>
    </row>
    <row r="40" spans="1:8" x14ac:dyDescent="0.2">
      <c r="A40">
        <v>990</v>
      </c>
      <c r="B40" t="str">
        <f t="shared" si="2"/>
        <v>Heavenly Father's Foundation_Crossroads Church201490000</v>
      </c>
      <c r="C40" t="s">
        <v>7</v>
      </c>
      <c r="D40" t="s">
        <v>22</v>
      </c>
      <c r="E40" t="s">
        <v>66</v>
      </c>
      <c r="F40">
        <v>2014</v>
      </c>
      <c r="G40">
        <v>90000</v>
      </c>
      <c r="H40" t="s">
        <v>9</v>
      </c>
    </row>
    <row r="41" spans="1:8" x14ac:dyDescent="0.2">
      <c r="A41">
        <v>990</v>
      </c>
      <c r="B41" t="str">
        <f t="shared" si="2"/>
        <v>Heavenly Father's Foundation_The Open Door201420000</v>
      </c>
      <c r="C41" t="s">
        <v>7</v>
      </c>
      <c r="D41" t="s">
        <v>24</v>
      </c>
      <c r="E41" t="s">
        <v>25</v>
      </c>
      <c r="F41">
        <v>2014</v>
      </c>
      <c r="G41">
        <v>20000</v>
      </c>
      <c r="H41" t="s">
        <v>9</v>
      </c>
    </row>
    <row r="42" spans="1:8" x14ac:dyDescent="0.2">
      <c r="A42">
        <v>990</v>
      </c>
      <c r="B42" t="str">
        <f t="shared" si="2"/>
        <v>Heavenly Father's Foundation_The Open Door201475000</v>
      </c>
      <c r="C42" t="s">
        <v>7</v>
      </c>
      <c r="D42" t="s">
        <v>24</v>
      </c>
      <c r="E42" t="s">
        <v>67</v>
      </c>
      <c r="F42">
        <v>2014</v>
      </c>
      <c r="G42">
        <v>75000</v>
      </c>
      <c r="H42" t="s">
        <v>9</v>
      </c>
    </row>
    <row r="43" spans="1:8" x14ac:dyDescent="0.2">
      <c r="A43">
        <v>990</v>
      </c>
      <c r="B43" t="str">
        <f t="shared" si="2"/>
        <v>Heavenly Father's Foundation_Cisco Senior Nutrition Program201433000</v>
      </c>
      <c r="C43" t="s">
        <v>7</v>
      </c>
      <c r="D43" t="s">
        <v>27</v>
      </c>
      <c r="E43" t="s">
        <v>28</v>
      </c>
      <c r="F43">
        <v>2014</v>
      </c>
      <c r="G43">
        <v>33000</v>
      </c>
      <c r="H43" t="s">
        <v>9</v>
      </c>
    </row>
    <row r="44" spans="1:8" x14ac:dyDescent="0.2">
      <c r="A44">
        <v>990</v>
      </c>
      <c r="B44" t="str">
        <f t="shared" si="2"/>
        <v>Heavenly Father's Foundation_Aldersgate Enrichment Center201425000</v>
      </c>
      <c r="C44" t="s">
        <v>7</v>
      </c>
      <c r="D44" t="s">
        <v>29</v>
      </c>
      <c r="E44" t="s">
        <v>68</v>
      </c>
      <c r="F44">
        <v>2014</v>
      </c>
      <c r="G44">
        <v>25000</v>
      </c>
      <c r="H44" t="s">
        <v>72</v>
      </c>
    </row>
    <row r="45" spans="1:8" x14ac:dyDescent="0.2">
      <c r="A45">
        <v>990</v>
      </c>
      <c r="B45" t="str">
        <f t="shared" si="2"/>
        <v>Heavenly Father's Foundation_Family Service Center20141123.5</v>
      </c>
      <c r="C45" t="s">
        <v>7</v>
      </c>
      <c r="D45" t="s">
        <v>31</v>
      </c>
      <c r="E45" t="s">
        <v>69</v>
      </c>
      <c r="F45">
        <v>2014</v>
      </c>
      <c r="G45">
        <v>1123.5</v>
      </c>
      <c r="H45" t="s">
        <v>9</v>
      </c>
    </row>
    <row r="46" spans="1:8" x14ac:dyDescent="0.2">
      <c r="A46">
        <v>990</v>
      </c>
      <c r="B46" t="str">
        <f t="shared" si="2"/>
        <v>Heavenly Father's Foundation_Gail McWilliams2014118500</v>
      </c>
      <c r="C46" t="s">
        <v>7</v>
      </c>
      <c r="D46" t="s">
        <v>70</v>
      </c>
      <c r="E46" t="s">
        <v>71</v>
      </c>
      <c r="F46">
        <v>2014</v>
      </c>
      <c r="G46">
        <v>118500</v>
      </c>
      <c r="H46" t="s">
        <v>9</v>
      </c>
    </row>
    <row r="47" spans="1:8" x14ac:dyDescent="0.2">
      <c r="A47">
        <v>990</v>
      </c>
      <c r="B47" t="str">
        <f t="shared" si="2"/>
        <v>Heavenly Father's Foundation_Arlington Life Center201415000</v>
      </c>
      <c r="C47" t="s">
        <v>7</v>
      </c>
      <c r="D47" t="s">
        <v>35</v>
      </c>
      <c r="E47" t="s">
        <v>36</v>
      </c>
      <c r="F47">
        <v>2014</v>
      </c>
      <c r="G47">
        <v>15000</v>
      </c>
      <c r="H47" t="s">
        <v>9</v>
      </c>
    </row>
    <row r="48" spans="1:8" x14ac:dyDescent="0.2">
      <c r="A48">
        <v>990</v>
      </c>
      <c r="B48" t="str">
        <f t="shared" si="2"/>
        <v>Heavenly Father's Foundation_Liberty Counsel2014250000</v>
      </c>
      <c r="C48" t="s">
        <v>7</v>
      </c>
      <c r="D48" t="s">
        <v>37</v>
      </c>
      <c r="E48" t="s">
        <v>38</v>
      </c>
      <c r="F48">
        <v>2014</v>
      </c>
      <c r="G48">
        <v>250000</v>
      </c>
      <c r="H48" t="s">
        <v>9</v>
      </c>
    </row>
    <row r="49" spans="1:8" x14ac:dyDescent="0.2">
      <c r="A49">
        <v>990</v>
      </c>
      <c r="B49" t="str">
        <f t="shared" si="2"/>
        <v>Heavenly Father's Foundation_Community Bible Study - eTeens20148450</v>
      </c>
      <c r="C49" t="s">
        <v>7</v>
      </c>
      <c r="D49" t="s">
        <v>39</v>
      </c>
      <c r="E49" t="s">
        <v>40</v>
      </c>
      <c r="F49">
        <v>2014</v>
      </c>
      <c r="G49">
        <v>8450</v>
      </c>
      <c r="H49" t="s">
        <v>9</v>
      </c>
    </row>
    <row r="50" spans="1:8" x14ac:dyDescent="0.2">
      <c r="A50">
        <v>990</v>
      </c>
      <c r="B50" t="str">
        <f t="shared" si="2"/>
        <v>Heavenly Father's Foundation_Cisco Food Pantry20145000</v>
      </c>
      <c r="C50" t="s">
        <v>7</v>
      </c>
      <c r="D50" t="s">
        <v>41</v>
      </c>
      <c r="E50" t="s">
        <v>42</v>
      </c>
      <c r="F50">
        <v>2014</v>
      </c>
      <c r="G50">
        <v>5000</v>
      </c>
      <c r="H50" t="s">
        <v>72</v>
      </c>
    </row>
    <row r="51" spans="1:8" x14ac:dyDescent="0.2">
      <c r="A51">
        <v>990</v>
      </c>
      <c r="B51" t="str">
        <f t="shared" si="2"/>
        <v>Heavenly Father's Foundation_Texas Right to Life201450000</v>
      </c>
      <c r="C51" t="s">
        <v>7</v>
      </c>
      <c r="D51" t="s">
        <v>43</v>
      </c>
      <c r="E51" t="s">
        <v>44</v>
      </c>
      <c r="F51">
        <v>2014</v>
      </c>
      <c r="G51">
        <v>50000</v>
      </c>
      <c r="H51" s="2" t="s">
        <v>9</v>
      </c>
    </row>
    <row r="52" spans="1:8" x14ac:dyDescent="0.2">
      <c r="A52">
        <v>990</v>
      </c>
      <c r="B52" t="str">
        <f t="shared" si="2"/>
        <v>Heavenly Father's Foundation_First Baptist Church Eastland20141384</v>
      </c>
      <c r="C52" t="s">
        <v>7</v>
      </c>
      <c r="D52" t="s">
        <v>73</v>
      </c>
      <c r="E52" t="s">
        <v>74</v>
      </c>
      <c r="F52">
        <v>2014</v>
      </c>
      <c r="G52">
        <v>1384</v>
      </c>
      <c r="H52" t="s">
        <v>9</v>
      </c>
    </row>
    <row r="53" spans="1:8" x14ac:dyDescent="0.2">
      <c r="A53">
        <v>990</v>
      </c>
      <c r="B53" t="str">
        <f t="shared" si="2"/>
        <v>Heavenly Father's Foundation_Fellowship of Christina Athletes201425000</v>
      </c>
      <c r="C53" t="s">
        <v>7</v>
      </c>
      <c r="D53" t="s">
        <v>75</v>
      </c>
      <c r="E53" t="s">
        <v>76</v>
      </c>
      <c r="F53">
        <v>2014</v>
      </c>
      <c r="G53">
        <v>25000</v>
      </c>
      <c r="H53" t="s">
        <v>9</v>
      </c>
    </row>
    <row r="54" spans="1:8" x14ac:dyDescent="0.2">
      <c r="A54">
        <v>990</v>
      </c>
      <c r="B54" t="str">
        <f t="shared" si="2"/>
        <v>Heavenly Father's Foundation_National Christian Foundation South Florida201450000</v>
      </c>
      <c r="C54" t="s">
        <v>7</v>
      </c>
      <c r="D54" t="s">
        <v>77</v>
      </c>
      <c r="E54" t="s">
        <v>44</v>
      </c>
      <c r="F54">
        <v>2014</v>
      </c>
      <c r="G54">
        <v>50000</v>
      </c>
      <c r="H54" t="s">
        <v>9</v>
      </c>
    </row>
    <row r="55" spans="1:8" x14ac:dyDescent="0.2">
      <c r="A55">
        <v>990</v>
      </c>
      <c r="B55" t="str">
        <f t="shared" si="2"/>
        <v>Heavenly Father's Foundation_Passion Life2014125000</v>
      </c>
      <c r="C55" t="s">
        <v>7</v>
      </c>
      <c r="D55" t="s">
        <v>78</v>
      </c>
      <c r="E55" t="s">
        <v>79</v>
      </c>
      <c r="F55">
        <v>2014</v>
      </c>
      <c r="G55">
        <v>125000</v>
      </c>
      <c r="H55" t="s">
        <v>9</v>
      </c>
    </row>
    <row r="56" spans="1:8" x14ac:dyDescent="0.2">
      <c r="A56">
        <v>990</v>
      </c>
      <c r="B56" t="str">
        <f t="shared" si="2"/>
        <v>Heavenly Father's Foundation_Goodfellows201410000</v>
      </c>
      <c r="C56" t="s">
        <v>7</v>
      </c>
      <c r="D56" t="s">
        <v>53</v>
      </c>
      <c r="E56" t="s">
        <v>54</v>
      </c>
      <c r="F56">
        <v>2014</v>
      </c>
      <c r="G56">
        <v>10000</v>
      </c>
      <c r="H56" t="s">
        <v>9</v>
      </c>
    </row>
    <row r="57" spans="1:8" x14ac:dyDescent="0.2">
      <c r="A57">
        <v>990</v>
      </c>
      <c r="B57" t="str">
        <f t="shared" si="2"/>
        <v>Heavenly Father's Foundation_No Limitz2014500</v>
      </c>
      <c r="C57" t="s">
        <v>7</v>
      </c>
      <c r="D57" t="s">
        <v>80</v>
      </c>
      <c r="E57" t="s">
        <v>81</v>
      </c>
      <c r="F57">
        <v>2014</v>
      </c>
      <c r="G57">
        <v>500</v>
      </c>
      <c r="H57" t="s">
        <v>9</v>
      </c>
    </row>
    <row r="58" spans="1:8" x14ac:dyDescent="0.2">
      <c r="A58">
        <v>990</v>
      </c>
      <c r="B58" t="str">
        <f t="shared" si="2"/>
        <v>Heavenly Father's Foundation_Juvenile Arthritis2014500</v>
      </c>
      <c r="C58" t="s">
        <v>7</v>
      </c>
      <c r="D58" t="s">
        <v>82</v>
      </c>
      <c r="E58" t="s">
        <v>44</v>
      </c>
      <c r="F58">
        <v>2014</v>
      </c>
      <c r="G58">
        <v>500</v>
      </c>
      <c r="H58" t="s">
        <v>9</v>
      </c>
    </row>
    <row r="59" spans="1:8" x14ac:dyDescent="0.2">
      <c r="A59">
        <v>990</v>
      </c>
      <c r="B59" t="str">
        <f t="shared" si="2"/>
        <v>Heavenly Father's Foundation_India Partners Monterey Church of Christ20141500</v>
      </c>
      <c r="C59" t="s">
        <v>7</v>
      </c>
      <c r="D59" t="s">
        <v>83</v>
      </c>
      <c r="E59" t="s">
        <v>84</v>
      </c>
      <c r="F59">
        <v>2014</v>
      </c>
      <c r="G59">
        <v>1500</v>
      </c>
      <c r="H59" t="s">
        <v>9</v>
      </c>
    </row>
    <row r="60" spans="1:8" x14ac:dyDescent="0.2">
      <c r="A60">
        <v>990</v>
      </c>
      <c r="B60" t="str">
        <f t="shared" ref="B60:B83" si="3">C60&amp;"_"&amp;D60&amp;F60&amp;G60</f>
        <v>Heavenly Father's Foundation_Mountain Top Church20131389000</v>
      </c>
      <c r="C60" t="s">
        <v>7</v>
      </c>
      <c r="D60" t="s">
        <v>8</v>
      </c>
      <c r="E60" t="s">
        <v>61</v>
      </c>
      <c r="F60">
        <v>2013</v>
      </c>
      <c r="G60">
        <v>1389000</v>
      </c>
      <c r="H60" t="s">
        <v>9</v>
      </c>
    </row>
    <row r="61" spans="1:8" x14ac:dyDescent="0.2">
      <c r="A61">
        <v>990</v>
      </c>
      <c r="B61" t="str">
        <f t="shared" si="3"/>
        <v>Heavenly Father's Foundation_Mountain Top Church20131000000</v>
      </c>
      <c r="C61" t="s">
        <v>7</v>
      </c>
      <c r="D61" t="s">
        <v>8</v>
      </c>
      <c r="E61" t="s">
        <v>85</v>
      </c>
      <c r="F61">
        <v>2013</v>
      </c>
      <c r="G61">
        <v>1000000</v>
      </c>
      <c r="H61" t="s">
        <v>9</v>
      </c>
    </row>
    <row r="62" spans="1:8" x14ac:dyDescent="0.2">
      <c r="A62">
        <v>990</v>
      </c>
      <c r="B62" t="str">
        <f t="shared" si="3"/>
        <v>Heavenly Father's Foundation_New Horizon Ministries20131000000</v>
      </c>
      <c r="C62" t="s">
        <v>7</v>
      </c>
      <c r="D62" t="s">
        <v>14</v>
      </c>
      <c r="E62" t="s">
        <v>15</v>
      </c>
      <c r="F62">
        <v>2013</v>
      </c>
      <c r="G62">
        <v>1000000</v>
      </c>
      <c r="H62" t="s">
        <v>9</v>
      </c>
    </row>
    <row r="63" spans="1:8" x14ac:dyDescent="0.2">
      <c r="A63">
        <v>990</v>
      </c>
      <c r="B63" t="str">
        <f t="shared" si="3"/>
        <v>Heavenly Father's Foundation_New Horizon Ministries2013353000</v>
      </c>
      <c r="C63" t="s">
        <v>7</v>
      </c>
      <c r="D63" t="s">
        <v>14</v>
      </c>
      <c r="E63" t="s">
        <v>86</v>
      </c>
      <c r="F63">
        <v>2013</v>
      </c>
      <c r="G63">
        <v>353000</v>
      </c>
      <c r="H63" t="s">
        <v>9</v>
      </c>
    </row>
    <row r="64" spans="1:8" x14ac:dyDescent="0.2">
      <c r="A64">
        <v>990</v>
      </c>
      <c r="B64" t="str">
        <f t="shared" si="3"/>
        <v>Heavenly Father's Foundation_Pastors and Pews American Family Association2013750000</v>
      </c>
      <c r="C64" t="s">
        <v>7</v>
      </c>
      <c r="D64" t="s">
        <v>63</v>
      </c>
      <c r="E64" t="s">
        <v>87</v>
      </c>
      <c r="F64">
        <v>2013</v>
      </c>
      <c r="G64">
        <v>750000</v>
      </c>
      <c r="H64" t="s">
        <v>9</v>
      </c>
    </row>
    <row r="65" spans="1:8" x14ac:dyDescent="0.2">
      <c r="A65">
        <v>990</v>
      </c>
      <c r="B65" t="str">
        <f t="shared" si="3"/>
        <v>Heavenly Father's Foundation_Serenity House2013234250</v>
      </c>
      <c r="C65" t="s">
        <v>7</v>
      </c>
      <c r="D65" t="s">
        <v>17</v>
      </c>
      <c r="E65" t="s">
        <v>18</v>
      </c>
      <c r="F65">
        <v>2013</v>
      </c>
      <c r="G65">
        <v>234250</v>
      </c>
      <c r="H65" t="s">
        <v>9</v>
      </c>
    </row>
    <row r="66" spans="1:8" x14ac:dyDescent="0.2">
      <c r="A66">
        <v>990</v>
      </c>
      <c r="B66" t="str">
        <f t="shared" si="3"/>
        <v>Heavenly Father's Foundation_Serenity House2013100000</v>
      </c>
      <c r="C66" t="s">
        <v>7</v>
      </c>
      <c r="D66" t="s">
        <v>17</v>
      </c>
      <c r="E66" t="s">
        <v>19</v>
      </c>
      <c r="F66">
        <v>2013</v>
      </c>
      <c r="G66">
        <v>100000</v>
      </c>
      <c r="H66" t="s">
        <v>9</v>
      </c>
    </row>
    <row r="67" spans="1:8" x14ac:dyDescent="0.2">
      <c r="A67">
        <v>990</v>
      </c>
      <c r="B67" t="str">
        <f t="shared" si="3"/>
        <v>Heavenly Father's Foundation_Eastland County Crisis Center, Inc2013136100</v>
      </c>
      <c r="C67" t="s">
        <v>7</v>
      </c>
      <c r="D67" t="s">
        <v>20</v>
      </c>
      <c r="E67" t="s">
        <v>21</v>
      </c>
      <c r="F67">
        <v>2013</v>
      </c>
      <c r="G67">
        <v>136100</v>
      </c>
      <c r="H67" t="s">
        <v>9</v>
      </c>
    </row>
    <row r="68" spans="1:8" x14ac:dyDescent="0.2">
      <c r="A68">
        <v>990</v>
      </c>
      <c r="B68" t="str">
        <f t="shared" si="3"/>
        <v>Heavenly Father's Foundation_Eastland County Crisis Center, Inc201365000</v>
      </c>
      <c r="C68" t="s">
        <v>7</v>
      </c>
      <c r="D68" t="s">
        <v>20</v>
      </c>
      <c r="E68" t="s">
        <v>89</v>
      </c>
      <c r="F68">
        <v>2013</v>
      </c>
      <c r="G68">
        <v>65000</v>
      </c>
      <c r="H68" t="s">
        <v>88</v>
      </c>
    </row>
    <row r="69" spans="1:8" x14ac:dyDescent="0.2">
      <c r="A69">
        <v>990</v>
      </c>
      <c r="B69" t="str">
        <f t="shared" si="3"/>
        <v>Heavenly Father's Foundation_Crossroads Church201390000</v>
      </c>
      <c r="C69" t="s">
        <v>7</v>
      </c>
      <c r="D69" t="s">
        <v>22</v>
      </c>
      <c r="E69" t="s">
        <v>66</v>
      </c>
      <c r="F69">
        <v>2013</v>
      </c>
      <c r="G69">
        <v>90000</v>
      </c>
      <c r="H69" t="s">
        <v>9</v>
      </c>
    </row>
    <row r="70" spans="1:8" x14ac:dyDescent="0.2">
      <c r="A70">
        <v>990</v>
      </c>
      <c r="B70" t="str">
        <f t="shared" si="3"/>
        <v>Heavenly Father's Foundation_The Open Door201370000</v>
      </c>
      <c r="C70" t="s">
        <v>7</v>
      </c>
      <c r="D70" t="s">
        <v>24</v>
      </c>
      <c r="E70" t="s">
        <v>25</v>
      </c>
      <c r="F70">
        <v>2013</v>
      </c>
      <c r="G70">
        <v>70000</v>
      </c>
      <c r="H70" t="s">
        <v>9</v>
      </c>
    </row>
    <row r="71" spans="1:8" x14ac:dyDescent="0.2">
      <c r="A71">
        <v>990</v>
      </c>
      <c r="B71" t="str">
        <f t="shared" si="3"/>
        <v>Heavenly Father's Foundation_The Open Door201330000</v>
      </c>
      <c r="C71" t="s">
        <v>7</v>
      </c>
      <c r="D71" t="s">
        <v>24</v>
      </c>
      <c r="E71" t="s">
        <v>90</v>
      </c>
      <c r="F71">
        <v>2013</v>
      </c>
      <c r="G71">
        <v>30000</v>
      </c>
      <c r="H71" t="s">
        <v>9</v>
      </c>
    </row>
    <row r="72" spans="1:8" x14ac:dyDescent="0.2">
      <c r="A72">
        <v>990</v>
      </c>
      <c r="B72" t="str">
        <f t="shared" si="3"/>
        <v>Heavenly Father's Foundation_Prager University201350000</v>
      </c>
      <c r="C72" t="s">
        <v>7</v>
      </c>
      <c r="D72" t="s">
        <v>45</v>
      </c>
      <c r="E72" t="s">
        <v>46</v>
      </c>
      <c r="F72">
        <v>2013</v>
      </c>
      <c r="G72">
        <v>50000</v>
      </c>
      <c r="H72" t="s">
        <v>9</v>
      </c>
    </row>
    <row r="73" spans="1:8" x14ac:dyDescent="0.2">
      <c r="A73">
        <v>990</v>
      </c>
      <c r="B73" t="str">
        <f t="shared" si="3"/>
        <v>Heavenly Father's Foundation_Cisco Senior Nutrition Program201332000</v>
      </c>
      <c r="C73" t="s">
        <v>7</v>
      </c>
      <c r="D73" t="s">
        <v>27</v>
      </c>
      <c r="E73" t="s">
        <v>28</v>
      </c>
      <c r="F73">
        <v>2013</v>
      </c>
      <c r="G73">
        <v>32000</v>
      </c>
      <c r="H73" t="s">
        <v>88</v>
      </c>
    </row>
    <row r="74" spans="1:8" x14ac:dyDescent="0.2">
      <c r="A74">
        <v>990</v>
      </c>
      <c r="B74" t="str">
        <f t="shared" si="3"/>
        <v>Heavenly Father's Foundation_Eastland county 91st Judicial Criminal DA201325000</v>
      </c>
      <c r="C74" t="s">
        <v>7</v>
      </c>
      <c r="D74" t="s">
        <v>91</v>
      </c>
      <c r="E74" t="s">
        <v>92</v>
      </c>
      <c r="F74">
        <v>2013</v>
      </c>
      <c r="G74">
        <v>25000</v>
      </c>
      <c r="H74" t="s">
        <v>9</v>
      </c>
    </row>
    <row r="75" spans="1:8" x14ac:dyDescent="0.2">
      <c r="A75">
        <v>990</v>
      </c>
      <c r="B75" t="str">
        <f t="shared" si="3"/>
        <v>Heavenly Father's Foundation_Aldersgate Enrichment Center201325000</v>
      </c>
      <c r="C75" t="s">
        <v>7</v>
      </c>
      <c r="D75" t="s">
        <v>29</v>
      </c>
      <c r="E75" t="s">
        <v>68</v>
      </c>
      <c r="F75">
        <v>2013</v>
      </c>
      <c r="G75">
        <v>25000</v>
      </c>
      <c r="H75" t="s">
        <v>9</v>
      </c>
    </row>
    <row r="76" spans="1:8" x14ac:dyDescent="0.2">
      <c r="A76">
        <v>990</v>
      </c>
      <c r="B76" t="str">
        <f t="shared" si="3"/>
        <v>Heavenly Father's Foundation_Family Service Center201320000</v>
      </c>
      <c r="C76" t="s">
        <v>7</v>
      </c>
      <c r="D76" t="s">
        <v>31</v>
      </c>
      <c r="E76" t="s">
        <v>93</v>
      </c>
      <c r="F76">
        <v>2013</v>
      </c>
      <c r="G76">
        <v>20000</v>
      </c>
      <c r="H76" t="s">
        <v>9</v>
      </c>
    </row>
    <row r="77" spans="1:8" x14ac:dyDescent="0.2">
      <c r="A77">
        <v>990</v>
      </c>
      <c r="B77" t="str">
        <f t="shared" si="3"/>
        <v>Heavenly Father's Foundation_Family Service Center20132000</v>
      </c>
      <c r="C77" t="s">
        <v>7</v>
      </c>
      <c r="D77" t="s">
        <v>31</v>
      </c>
      <c r="E77" t="s">
        <v>94</v>
      </c>
      <c r="F77">
        <v>2013</v>
      </c>
      <c r="G77">
        <v>2000</v>
      </c>
      <c r="H77" t="s">
        <v>9</v>
      </c>
    </row>
    <row r="78" spans="1:8" x14ac:dyDescent="0.2">
      <c r="A78">
        <v>990</v>
      </c>
      <c r="B78" t="str">
        <f t="shared" si="3"/>
        <v>Heavenly Father's Foundation_Gail McWilliams201320000</v>
      </c>
      <c r="C78" t="s">
        <v>7</v>
      </c>
      <c r="D78" t="s">
        <v>70</v>
      </c>
      <c r="E78" t="s">
        <v>95</v>
      </c>
      <c r="F78">
        <v>2013</v>
      </c>
      <c r="G78">
        <v>20000</v>
      </c>
      <c r="H78" t="s">
        <v>9</v>
      </c>
    </row>
    <row r="79" spans="1:8" x14ac:dyDescent="0.2">
      <c r="A79">
        <v>990</v>
      </c>
      <c r="B79" t="str">
        <f t="shared" si="3"/>
        <v>Heavenly Father's Foundation_Arlington Life Center201325000</v>
      </c>
      <c r="C79" t="s">
        <v>7</v>
      </c>
      <c r="D79" t="s">
        <v>35</v>
      </c>
      <c r="E79" t="s">
        <v>96</v>
      </c>
      <c r="F79">
        <v>2013</v>
      </c>
      <c r="G79">
        <v>25000</v>
      </c>
      <c r="H79" t="s">
        <v>9</v>
      </c>
    </row>
    <row r="80" spans="1:8" x14ac:dyDescent="0.2">
      <c r="A80">
        <v>990</v>
      </c>
      <c r="B80" t="str">
        <f t="shared" si="3"/>
        <v>Heavenly Father's Foundation_Highland Church of Christ201310000</v>
      </c>
      <c r="C80" t="s">
        <v>7</v>
      </c>
      <c r="D80" t="s">
        <v>97</v>
      </c>
      <c r="E80" t="s">
        <v>98</v>
      </c>
      <c r="F80">
        <v>2013</v>
      </c>
      <c r="G80">
        <v>10000</v>
      </c>
      <c r="H80" t="s">
        <v>9</v>
      </c>
    </row>
    <row r="81" spans="1:8" x14ac:dyDescent="0.2">
      <c r="A81">
        <v>990</v>
      </c>
      <c r="B81" t="str">
        <f t="shared" si="3"/>
        <v>Heavenly Father's Foundation_Cisco ISD Ballpark Program20135000</v>
      </c>
      <c r="C81" t="s">
        <v>7</v>
      </c>
      <c r="D81" t="s">
        <v>99</v>
      </c>
      <c r="E81" t="s">
        <v>100</v>
      </c>
      <c r="F81">
        <v>2013</v>
      </c>
      <c r="G81">
        <v>5000</v>
      </c>
      <c r="H81" t="s">
        <v>88</v>
      </c>
    </row>
    <row r="82" spans="1:8" x14ac:dyDescent="0.2">
      <c r="A82">
        <v>990</v>
      </c>
      <c r="B82" t="str">
        <f t="shared" si="3"/>
        <v>Heavenly Father's Foundation_Baptist Church of Cisco20135000</v>
      </c>
      <c r="C82" t="s">
        <v>7</v>
      </c>
      <c r="D82" t="s">
        <v>101</v>
      </c>
      <c r="E82" t="s">
        <v>42</v>
      </c>
      <c r="F82">
        <v>2013</v>
      </c>
      <c r="G82">
        <v>5000</v>
      </c>
      <c r="H82" t="s">
        <v>9</v>
      </c>
    </row>
    <row r="83" spans="1:8" x14ac:dyDescent="0.2">
      <c r="A83">
        <v>990</v>
      </c>
      <c r="B83" t="str">
        <f t="shared" si="3"/>
        <v>Heavenly Father's Foundation_Monterey Church of Christ2013200</v>
      </c>
      <c r="C83" t="s">
        <v>7</v>
      </c>
      <c r="D83" t="s">
        <v>102</v>
      </c>
      <c r="E83" t="s">
        <v>103</v>
      </c>
      <c r="F83">
        <v>2013</v>
      </c>
      <c r="G83">
        <v>200</v>
      </c>
      <c r="H83" t="s">
        <v>9</v>
      </c>
    </row>
  </sheetData>
  <autoFilter ref="A1:H7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C24" sqref="C24"/>
    </sheetView>
  </sheetViews>
  <sheetFormatPr baseColWidth="10" defaultRowHeight="16" x14ac:dyDescent="0.2"/>
  <cols>
    <col min="1" max="1" width="70.5" customWidth="1"/>
    <col min="2" max="2" width="15.1640625" customWidth="1"/>
    <col min="3" max="3" width="17.1640625" customWidth="1"/>
  </cols>
  <sheetData>
    <row r="1" spans="1:4" x14ac:dyDescent="0.2">
      <c r="A1" s="3" t="s">
        <v>105</v>
      </c>
      <c r="B1" s="1" t="s">
        <v>104</v>
      </c>
      <c r="C1" s="1" t="s">
        <v>117</v>
      </c>
    </row>
    <row r="2" spans="1:4" x14ac:dyDescent="0.2">
      <c r="A2" s="2" t="s">
        <v>8</v>
      </c>
      <c r="D2" t="str">
        <f>A2&amp;" abortion"</f>
        <v>Mountain Top Church abortion</v>
      </c>
    </row>
    <row r="3" spans="1:4" x14ac:dyDescent="0.2">
      <c r="A3" s="2" t="s">
        <v>14</v>
      </c>
      <c r="D3" t="str">
        <f t="shared" ref="D3:D39" si="0">A3&amp;" abortion"</f>
        <v>New Horizon Ministries abortion</v>
      </c>
    </row>
    <row r="4" spans="1:4" x14ac:dyDescent="0.2">
      <c r="A4" s="2" t="s">
        <v>63</v>
      </c>
      <c r="C4" t="s">
        <v>118</v>
      </c>
      <c r="D4" t="str">
        <f t="shared" si="0"/>
        <v>Pastors and Pews American Family Association abortion</v>
      </c>
    </row>
    <row r="5" spans="1:4" x14ac:dyDescent="0.2">
      <c r="A5" s="2" t="s">
        <v>17</v>
      </c>
      <c r="D5" t="str">
        <f t="shared" si="0"/>
        <v>Serenity House abortion</v>
      </c>
    </row>
    <row r="6" spans="1:4" x14ac:dyDescent="0.2">
      <c r="A6" s="2" t="s">
        <v>20</v>
      </c>
      <c r="D6" t="str">
        <f t="shared" si="0"/>
        <v>Eastland County Crisis Center, Inc abortion</v>
      </c>
    </row>
    <row r="7" spans="1:4" x14ac:dyDescent="0.2">
      <c r="A7" s="2" t="s">
        <v>22</v>
      </c>
      <c r="D7" t="str">
        <f t="shared" si="0"/>
        <v>Crossroads Church abortion</v>
      </c>
    </row>
    <row r="8" spans="1:4" x14ac:dyDescent="0.2">
      <c r="A8" s="2" t="s">
        <v>24</v>
      </c>
      <c r="D8" t="str">
        <f t="shared" si="0"/>
        <v>The Open Door abortion</v>
      </c>
    </row>
    <row r="9" spans="1:4" x14ac:dyDescent="0.2">
      <c r="A9" s="2" t="s">
        <v>27</v>
      </c>
      <c r="D9" t="str">
        <f t="shared" si="0"/>
        <v>Cisco Senior Nutrition Program abortion</v>
      </c>
    </row>
    <row r="10" spans="1:4" x14ac:dyDescent="0.2">
      <c r="A10" s="2" t="s">
        <v>29</v>
      </c>
      <c r="D10" t="str">
        <f t="shared" si="0"/>
        <v>Aldersgate Enrichment Center abortion</v>
      </c>
    </row>
    <row r="11" spans="1:4" x14ac:dyDescent="0.2">
      <c r="A11" s="2" t="s">
        <v>31</v>
      </c>
      <c r="D11" t="str">
        <f t="shared" si="0"/>
        <v>Family Service Center abortion</v>
      </c>
    </row>
    <row r="12" spans="1:4" x14ac:dyDescent="0.2">
      <c r="A12" s="2" t="s">
        <v>33</v>
      </c>
      <c r="D12" t="str">
        <f t="shared" si="0"/>
        <v>Calvary Chapel of Thousand Oaks abortion</v>
      </c>
    </row>
    <row r="13" spans="1:4" x14ac:dyDescent="0.2">
      <c r="A13" s="2" t="s">
        <v>35</v>
      </c>
      <c r="D13" t="str">
        <f t="shared" si="0"/>
        <v>Arlington Life Center abortion</v>
      </c>
    </row>
    <row r="14" spans="1:4" x14ac:dyDescent="0.2">
      <c r="A14" s="2" t="s">
        <v>37</v>
      </c>
      <c r="B14" t="s">
        <v>115</v>
      </c>
      <c r="C14" t="s">
        <v>119</v>
      </c>
      <c r="D14" t="str">
        <f t="shared" si="0"/>
        <v>Liberty Counsel abortion</v>
      </c>
    </row>
    <row r="15" spans="1:4" x14ac:dyDescent="0.2">
      <c r="A15" s="2" t="s">
        <v>39</v>
      </c>
      <c r="D15" t="str">
        <f t="shared" si="0"/>
        <v>Community Bible Study - eTeens abortion</v>
      </c>
    </row>
    <row r="16" spans="1:4" x14ac:dyDescent="0.2">
      <c r="A16" s="2" t="s">
        <v>41</v>
      </c>
      <c r="D16" t="str">
        <f t="shared" si="0"/>
        <v>Cisco Food Pantry abortion</v>
      </c>
    </row>
    <row r="17" spans="1:4" x14ac:dyDescent="0.2">
      <c r="A17" s="2" t="s">
        <v>43</v>
      </c>
      <c r="C17" t="s">
        <v>120</v>
      </c>
      <c r="D17" t="str">
        <f t="shared" si="0"/>
        <v>Texas Right to Life abortion</v>
      </c>
    </row>
    <row r="18" spans="1:4" x14ac:dyDescent="0.2">
      <c r="A18" s="2" t="s">
        <v>45</v>
      </c>
      <c r="B18" t="s">
        <v>116</v>
      </c>
      <c r="C18" t="s">
        <v>120</v>
      </c>
      <c r="D18" t="str">
        <f t="shared" si="0"/>
        <v>Prager University abortion</v>
      </c>
    </row>
    <row r="19" spans="1:4" x14ac:dyDescent="0.2">
      <c r="A19" s="2" t="s">
        <v>47</v>
      </c>
      <c r="D19" t="str">
        <f t="shared" si="0"/>
        <v>Family Talk abortion</v>
      </c>
    </row>
    <row r="20" spans="1:4" x14ac:dyDescent="0.2">
      <c r="A20" s="2" t="s">
        <v>49</v>
      </c>
      <c r="D20" t="str">
        <f t="shared" si="0"/>
        <v>Center of Hope Parker County abortion</v>
      </c>
    </row>
    <row r="21" spans="1:4" x14ac:dyDescent="0.2">
      <c r="A21" s="2" t="s">
        <v>51</v>
      </c>
      <c r="D21" t="str">
        <f t="shared" si="0"/>
        <v>Cisco Recreation Association abortion</v>
      </c>
    </row>
    <row r="22" spans="1:4" x14ac:dyDescent="0.2">
      <c r="A22" s="2" t="s">
        <v>53</v>
      </c>
      <c r="D22" t="str">
        <f t="shared" si="0"/>
        <v>Goodfellows abortion</v>
      </c>
    </row>
    <row r="23" spans="1:4" x14ac:dyDescent="0.2">
      <c r="A23" s="2" t="s">
        <v>55</v>
      </c>
      <c r="D23" t="str">
        <f t="shared" si="0"/>
        <v>The Gideons International abortion</v>
      </c>
    </row>
    <row r="24" spans="1:4" x14ac:dyDescent="0.2">
      <c r="A24" s="2" t="s">
        <v>57</v>
      </c>
      <c r="C24" t="s">
        <v>120</v>
      </c>
      <c r="D24" t="str">
        <f t="shared" si="0"/>
        <v>Heartbeat International abortion</v>
      </c>
    </row>
    <row r="25" spans="1:4" x14ac:dyDescent="0.2">
      <c r="A25" s="2" t="s">
        <v>59</v>
      </c>
      <c r="D25" t="str">
        <f t="shared" si="0"/>
        <v>New River Fellowship abortion</v>
      </c>
    </row>
    <row r="26" spans="1:4" x14ac:dyDescent="0.2">
      <c r="A26" s="2" t="s">
        <v>60</v>
      </c>
      <c r="D26" t="str">
        <f t="shared" si="0"/>
        <v>Wilks Heritage Group abortion</v>
      </c>
    </row>
    <row r="27" spans="1:4" x14ac:dyDescent="0.2">
      <c r="A27" s="2" t="s">
        <v>70</v>
      </c>
      <c r="C27" t="s">
        <v>120</v>
      </c>
      <c r="D27" t="str">
        <f t="shared" si="0"/>
        <v>Gail McWilliams abortion</v>
      </c>
    </row>
    <row r="28" spans="1:4" x14ac:dyDescent="0.2">
      <c r="A28" s="2" t="s">
        <v>73</v>
      </c>
      <c r="D28" t="str">
        <f t="shared" si="0"/>
        <v>First Baptist Church Eastland abortion</v>
      </c>
    </row>
    <row r="29" spans="1:4" x14ac:dyDescent="0.2">
      <c r="A29" s="2" t="s">
        <v>75</v>
      </c>
      <c r="D29" t="str">
        <f t="shared" si="0"/>
        <v>Fellowship of Christina Athletes abortion</v>
      </c>
    </row>
    <row r="30" spans="1:4" x14ac:dyDescent="0.2">
      <c r="A30" s="2" t="s">
        <v>77</v>
      </c>
      <c r="D30" t="str">
        <f t="shared" si="0"/>
        <v>National Christian Foundation South Florida abortion</v>
      </c>
    </row>
    <row r="31" spans="1:4" x14ac:dyDescent="0.2">
      <c r="A31" s="2" t="s">
        <v>78</v>
      </c>
      <c r="C31" t="s">
        <v>120</v>
      </c>
      <c r="D31" t="str">
        <f t="shared" si="0"/>
        <v>Passion Life abortion</v>
      </c>
    </row>
    <row r="32" spans="1:4" x14ac:dyDescent="0.2">
      <c r="A32" s="2" t="s">
        <v>80</v>
      </c>
      <c r="D32" t="str">
        <f t="shared" si="0"/>
        <v>No Limitz abortion</v>
      </c>
    </row>
    <row r="33" spans="1:4" x14ac:dyDescent="0.2">
      <c r="A33" s="2" t="s">
        <v>82</v>
      </c>
      <c r="D33" t="str">
        <f t="shared" si="0"/>
        <v>Juvenile Arthritis abortion</v>
      </c>
    </row>
    <row r="34" spans="1:4" x14ac:dyDescent="0.2">
      <c r="A34" s="2" t="s">
        <v>83</v>
      </c>
      <c r="D34" t="str">
        <f t="shared" si="0"/>
        <v>India Partners Monterey Church of Christ abortion</v>
      </c>
    </row>
    <row r="35" spans="1:4" x14ac:dyDescent="0.2">
      <c r="A35" s="2" t="s">
        <v>91</v>
      </c>
      <c r="D35" t="str">
        <f t="shared" si="0"/>
        <v>Eastland county 91st Judicial Criminal DA abortion</v>
      </c>
    </row>
    <row r="36" spans="1:4" x14ac:dyDescent="0.2">
      <c r="A36" s="2" t="s">
        <v>97</v>
      </c>
      <c r="D36" t="str">
        <f t="shared" si="0"/>
        <v>Highland Church of Christ abortion</v>
      </c>
    </row>
    <row r="37" spans="1:4" x14ac:dyDescent="0.2">
      <c r="A37" s="2" t="s">
        <v>99</v>
      </c>
      <c r="D37" t="str">
        <f t="shared" si="0"/>
        <v>Cisco ISD Ballpark Program abortion</v>
      </c>
    </row>
    <row r="38" spans="1:4" x14ac:dyDescent="0.2">
      <c r="A38" s="2" t="s">
        <v>101</v>
      </c>
      <c r="D38" t="str">
        <f t="shared" si="0"/>
        <v>Baptist Church of Cisco abortion</v>
      </c>
    </row>
    <row r="39" spans="1:4" x14ac:dyDescent="0.2">
      <c r="A39" s="2" t="s">
        <v>102</v>
      </c>
      <c r="D39" t="str">
        <f t="shared" si="0"/>
        <v>Monterey Church of Christ abortion</v>
      </c>
    </row>
  </sheetData>
  <autoFilter ref="A1:C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2017-12-31T22:00:25Z</dcterms:created>
  <dcterms:modified xsi:type="dcterms:W3CDTF">2017-12-31T23:38:52Z</dcterms:modified>
</cp:coreProperties>
</file>