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Koch Army/Jack R Anderson/"/>
    </mc:Choice>
  </mc:AlternateContent>
  <xr:revisionPtr revIDLastSave="0" documentId="13_ncr:1_{872B4C7B-2A07-C94D-A4B1-CC28ED332694}" xr6:coauthVersionLast="43" xr6:coauthVersionMax="43" xr10:uidLastSave="{00000000-0000-0000-0000-000000000000}"/>
  <bookViews>
    <workbookView xWindow="25600" yWindow="460" windowWidth="25600" windowHeight="28340" xr2:uid="{23E616E1-5E8F-E64B-9257-91A2F9C96C52}"/>
  </bookViews>
  <sheets>
    <sheet name="Summary" sheetId="3" r:id="rId1"/>
    <sheet name="Data" sheetId="1" r:id="rId2"/>
    <sheet name="Resources" sheetId="2" r:id="rId3"/>
  </sheets>
  <definedNames>
    <definedName name="_xlnm._FilterDatabase" localSheetId="1" hidden="1">Data!$A$1:$I$424</definedName>
    <definedName name="_xlnm._FilterDatabase" localSheetId="2" hidden="1">Resources!$A$1:$D$171</definedName>
  </definedNames>
  <calcPr calcId="191029"/>
  <pivotCaches>
    <pivotCache cacheId="2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7" i="3" l="1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10" i="3"/>
  <c r="S11" i="3"/>
  <c r="S12" i="3"/>
  <c r="S13" i="3"/>
  <c r="S14" i="3"/>
  <c r="S15" i="3"/>
  <c r="S16" i="3"/>
  <c r="S9" i="3"/>
  <c r="I424" i="1" l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2" i="1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</calcChain>
</file>

<file path=xl/sharedStrings.xml><?xml version="1.0" encoding="utf-8"?>
<sst xmlns="http://schemas.openxmlformats.org/spreadsheetml/2006/main" count="1769" uniqueCount="214">
  <si>
    <t>data_source</t>
  </si>
  <si>
    <t>transaction_id</t>
  </si>
  <si>
    <t>donor_name</t>
  </si>
  <si>
    <t>recipient_name</t>
  </si>
  <si>
    <t>contribution</t>
  </si>
  <si>
    <t>year</t>
  </si>
  <si>
    <t>verified</t>
  </si>
  <si>
    <t>notes</t>
  </si>
  <si>
    <t>Rose-Marie and Jack R Anderson Foundation</t>
  </si>
  <si>
    <t>added</t>
  </si>
  <si>
    <t>America's Promise</t>
  </si>
  <si>
    <t>AmeriCares</t>
  </si>
  <si>
    <t>Beta Gamma Sigma Sch. Fd.</t>
  </si>
  <si>
    <t>Big Brothers and Big Sisters</t>
  </si>
  <si>
    <t>Black Mountain Conservancy</t>
  </si>
  <si>
    <t>Boys and Girls Club of America</t>
  </si>
  <si>
    <t>Catholic Charities USA</t>
  </si>
  <si>
    <t>Center for the Arts</t>
  </si>
  <si>
    <t>Children First America</t>
  </si>
  <si>
    <t>Children's Education Fund</t>
  </si>
  <si>
    <t>Children's Scholarship Fund</t>
  </si>
  <si>
    <t>Cleveland Clinic</t>
  </si>
  <si>
    <t>Collings Foundation</t>
  </si>
  <si>
    <t>Commonwealth Foundation</t>
  </si>
  <si>
    <t>Dallas Opera</t>
  </si>
  <si>
    <t>Desert Foothills Land Trust</t>
  </si>
  <si>
    <t>Family of God at Woodmont Hills (Mark Burress Children's Library)</t>
  </si>
  <si>
    <t>Foundation for Teaching Economics</t>
  </si>
  <si>
    <t>Foothills Community Foundation</t>
  </si>
  <si>
    <t>FRAXA Research Foundation</t>
  </si>
  <si>
    <t>Fred Hutchinson Cancer Research</t>
  </si>
  <si>
    <t>George Mason University Foundation</t>
  </si>
  <si>
    <t>Goodwill Industries of Wayne and Holmes Counties</t>
  </si>
  <si>
    <t>Greenwich Land Trust</t>
  </si>
  <si>
    <t>Greenwich Library</t>
  </si>
  <si>
    <t>Heard Museum</t>
  </si>
  <si>
    <t>Heritage Foundation</t>
  </si>
  <si>
    <t>Hoover Institution</t>
  </si>
  <si>
    <t>Houston CEO Foundation</t>
  </si>
  <si>
    <t>Indian River Habitat for Humanity</t>
  </si>
  <si>
    <t>Indian River Memorial Hospital</t>
  </si>
  <si>
    <t>John Hopkins-Brady Urol. Inst.</t>
  </si>
  <si>
    <t>Judicial Watch</t>
  </si>
  <si>
    <t>Kappa Delta Scholarship Fd</t>
  </si>
  <si>
    <t>Kidd's Kids</t>
  </si>
  <si>
    <t>Mayo Foundation</t>
  </si>
  <si>
    <t>Md Anderson Cancer Center</t>
  </si>
  <si>
    <t>Marjann Dadakis Spanish Sch. c/o Greenwich Education Association</t>
  </si>
  <si>
    <t>Memorial Sloan-Kettering</t>
  </si>
  <si>
    <t>Metropolitan Museum of Art</t>
  </si>
  <si>
    <t>Miami University School of Business</t>
  </si>
  <si>
    <t>Milton &amp; Rose D. Friedman Foundation</t>
  </si>
  <si>
    <t>Nathan Hale Alumni Foundation</t>
  </si>
  <si>
    <t>National Center for Policy Analysis</t>
  </si>
  <si>
    <t>National Museum of Women in the Arts</t>
  </si>
  <si>
    <t>National Conservancy of Alaska</t>
  </si>
  <si>
    <t>Naval War College Foundation</t>
  </si>
  <si>
    <t>Navy League of the U.S.</t>
  </si>
  <si>
    <t>New York Presbyterian Hospital</t>
  </si>
  <si>
    <t>Oklahoma State University Foundation</t>
  </si>
  <si>
    <t>Pathways</t>
  </si>
  <si>
    <t>Public Education Partnership</t>
  </si>
  <si>
    <t>Radio America</t>
  </si>
  <si>
    <t>Reformed Church of Bronxville</t>
  </si>
  <si>
    <t>Riverside Theatre</t>
  </si>
  <si>
    <t>Special Equestrians of the Treasure Coast</t>
  </si>
  <si>
    <t>Spencer Foundation for Head &amp; Neck Cancer Research</t>
  </si>
  <si>
    <t>Susan G. Komen Foundation</t>
  </si>
  <si>
    <t>The Family Place</t>
  </si>
  <si>
    <t>Time to Rise Program</t>
  </si>
  <si>
    <t>United Methodist Children's Home</t>
  </si>
  <si>
    <t>University Heart Center- Tucson</t>
  </si>
  <si>
    <t>Vanderbilt University</t>
  </si>
  <si>
    <t>Alzheimer's Association</t>
  </si>
  <si>
    <t>Cascade DAR</t>
  </si>
  <si>
    <t>John Hopkins Wilmer Eye Institute</t>
  </si>
  <si>
    <t>Mental Health Association of Greater Dallas</t>
  </si>
  <si>
    <t>The Nancy Hyatt Peattie Endowment</t>
  </si>
  <si>
    <t>Washington and Lee University</t>
  </si>
  <si>
    <t>Vanguard Charitable Endowment Fund</t>
  </si>
  <si>
    <t>Columbia Business School</t>
  </si>
  <si>
    <t>Greenwich Hospital Radiological Department</t>
  </si>
  <si>
    <t>Palmer R. Chitester Fund</t>
  </si>
  <si>
    <t>Parks and Recreation Foundation</t>
  </si>
  <si>
    <t>Phoenix Art Museum</t>
  </si>
  <si>
    <t>Pilgrims' Peace Center</t>
  </si>
  <si>
    <t>The Carolyn Stolman Fund</t>
  </si>
  <si>
    <t>The Smile Train</t>
  </si>
  <si>
    <t>Cato Institute</t>
  </si>
  <si>
    <t>Community Answers</t>
  </si>
  <si>
    <t>Endowment for Inner-City Education</t>
  </si>
  <si>
    <t>George Washington's Mount Vernon</t>
  </si>
  <si>
    <t>Grandview Heights T.C. Building Fund</t>
  </si>
  <si>
    <t xml:space="preserve">Miami University Deans Scholarship Business Discr. Fd. </t>
  </si>
  <si>
    <t>Miami University Anderson Lecture Series Fd</t>
  </si>
  <si>
    <t>National Academies</t>
  </si>
  <si>
    <t>National Academies Brice Alberts Sc. Fund</t>
  </si>
  <si>
    <t>N. Greenwich Congreg. Church</t>
  </si>
  <si>
    <t>St. Anthony on the Desert Episcopal Church</t>
  </si>
  <si>
    <t>St. Michael's Church</t>
  </si>
  <si>
    <t>Kappa Delta Foundation</t>
  </si>
  <si>
    <t>John B. Vawar Ministries</t>
  </si>
  <si>
    <t>East Meets West Foundation</t>
  </si>
  <si>
    <t>Greenwich Emergency Medical Service</t>
  </si>
  <si>
    <t>Birthright</t>
  </si>
  <si>
    <t>American Friends of the IEA</t>
  </si>
  <si>
    <t>Greenwich Hospital</t>
  </si>
  <si>
    <t>Hillsdale College</t>
  </si>
  <si>
    <t>Studentnewsdaily.com</t>
  </si>
  <si>
    <t>Indian River Hospital Foundation</t>
  </si>
  <si>
    <t>AIDS Research &amp; Treatment Center of the Treasure Coast</t>
  </si>
  <si>
    <t>Leukemia and Lymphoma Society</t>
  </si>
  <si>
    <t>The Boggy Creek Gang</t>
  </si>
  <si>
    <t>CPR Education</t>
  </si>
  <si>
    <t>First Community Foundation</t>
  </si>
  <si>
    <t>From K-1 The Burton Partnership</t>
  </si>
  <si>
    <t>From K-1 Capital Partners</t>
  </si>
  <si>
    <t>DonorsTrust</t>
  </si>
  <si>
    <t>Grandview Heights Marble Cliff Historical Society</t>
  </si>
  <si>
    <t>Hartwick College</t>
  </si>
  <si>
    <t>Holy Cross Community Outreach Service Fund</t>
  </si>
  <si>
    <t>ICIVICS</t>
  </si>
  <si>
    <t>Kipp Academy Nashville</t>
  </si>
  <si>
    <t>Lawrence School</t>
  </si>
  <si>
    <t>Lead Academy</t>
  </si>
  <si>
    <t>Minnesotan's Military Appreciation Fund</t>
  </si>
  <si>
    <t>National MS Society</t>
  </si>
  <si>
    <t>O'Connor House</t>
  </si>
  <si>
    <t>Friedman Foundation for Educational Choice</t>
  </si>
  <si>
    <t>National Academy of Sciences</t>
  </si>
  <si>
    <t>Student Sponsor Partnership</t>
  </si>
  <si>
    <t>Veterans Heritage Project</t>
  </si>
  <si>
    <t>Kipp East Nashville Preparatory</t>
  </si>
  <si>
    <t>Astronomical Society of Greenwich</t>
  </si>
  <si>
    <t>American Veterans Center</t>
  </si>
  <si>
    <t>Baylor Health Care System Foundation</t>
  </si>
  <si>
    <t>Harpeth Hall School</t>
  </si>
  <si>
    <t>The National Elephant Center</t>
  </si>
  <si>
    <t>YMCA of Greenwich</t>
  </si>
  <si>
    <t>Thrive Networks</t>
  </si>
  <si>
    <t>Old Vero Ice Age Sites Committee</t>
  </si>
  <si>
    <t>Grandview Heights High School</t>
  </si>
  <si>
    <t>Michael Finley Foundation</t>
  </si>
  <si>
    <t>Goodman Institute for Public Policy Research</t>
  </si>
  <si>
    <t>Alaska Aids Vaccine Ride</t>
  </si>
  <si>
    <t>American Heart Association</t>
  </si>
  <si>
    <t>Amy Biehl Foundation</t>
  </si>
  <si>
    <t>ATAC Swim Club</t>
  </si>
  <si>
    <t>Boy Scouts of America</t>
  </si>
  <si>
    <t>Children First Columbus Foundation</t>
  </si>
  <si>
    <t>Community Education Partnership</t>
  </si>
  <si>
    <t>Friends of Bendwood PTA</t>
  </si>
  <si>
    <t>Friends of Edna Adan Hospital</t>
  </si>
  <si>
    <t>Friends of Spring Branch Memorial Public Libary</t>
  </si>
  <si>
    <t>Futures Foundation, Plano ISD</t>
  </si>
  <si>
    <t>Grand Canyon Council of the Boy Scouts</t>
  </si>
  <si>
    <t>Greenhill School</t>
  </si>
  <si>
    <t>Kinkaid School</t>
  </si>
  <si>
    <t>MD Anderson Cancer Center</t>
  </si>
  <si>
    <t>Memorial Drive Elementary PTA</t>
  </si>
  <si>
    <t>Medical College of Virginia Hospitals</t>
  </si>
  <si>
    <t>Military Order of Purple Heart</t>
  </si>
  <si>
    <t>National Academy of Sciences Engr &amp; Institute of Medicine</t>
  </si>
  <si>
    <t>Nature Conservancy of Alaska</t>
  </si>
  <si>
    <t>Nelson Mandela Foundation c/o Shared Interest</t>
  </si>
  <si>
    <t>NY Times 9/11 Neediest Fund</t>
  </si>
  <si>
    <t>Owen Grad School of Management Vanderbilt University</t>
  </si>
  <si>
    <t>Presbyterian Hospital NY</t>
  </si>
  <si>
    <t>Rodgers Baptist Church</t>
  </si>
  <si>
    <t>St. John's School</t>
  </si>
  <si>
    <t>Ten Acre Ranch</t>
  </si>
  <si>
    <t>The American School of Hague</t>
  </si>
  <si>
    <t>Top Achievers</t>
  </si>
  <si>
    <t>Ultrasound Foundation for Latin America</t>
  </si>
  <si>
    <t>United Front of Dallas</t>
  </si>
  <si>
    <t>U.S. MMA Foundation</t>
  </si>
  <si>
    <t>Visiting Nurse Association of the Treasure Coast</t>
  </si>
  <si>
    <t>World War II Memorial American Battle Monuments Commission</t>
  </si>
  <si>
    <t>New York University Medical Center</t>
  </si>
  <si>
    <t>Notable</t>
  </si>
  <si>
    <t>N</t>
  </si>
  <si>
    <t>Y</t>
  </si>
  <si>
    <t>Sonoma State University Academic Foundation</t>
  </si>
  <si>
    <t>Resouce URL</t>
  </si>
  <si>
    <t>https://www.sourcewatch.org/index.php/America%27s_Promise</t>
  </si>
  <si>
    <t>https://www.desmogblog.com/institute-economic-affairs</t>
  </si>
  <si>
    <t>https://www.sourcewatch.org/index.php/AmeriCares</t>
  </si>
  <si>
    <t>Notes</t>
  </si>
  <si>
    <t>Eugenics</t>
  </si>
  <si>
    <t>https://www.desmogblog.com/cato-institute</t>
  </si>
  <si>
    <t>https://www.sourcewatch.org/index.php/Children_First_America</t>
  </si>
  <si>
    <t>https://www.sourcewatch.org/index.php/Children%27s_Scholarship_Fund</t>
  </si>
  <si>
    <t>https://www.sourcewatch.org/index.php/Commonwealth_Foundation</t>
  </si>
  <si>
    <t>https://www.desmogblog.com/who-donors-trust</t>
  </si>
  <si>
    <t>Floridians for School Choice</t>
  </si>
  <si>
    <t>https://www.sourcewatch.org/index.php/EdChoice</t>
  </si>
  <si>
    <t>https://www.desmogblog.com/george-mason-university</t>
  </si>
  <si>
    <t>https://www.desmogblog.com/heritage-foundation</t>
  </si>
  <si>
    <t>https://www.desmogblog.com/hoover-institution</t>
  </si>
  <si>
    <t>https://www.sourcewatch.org/index.php/Judicial_Watch</t>
  </si>
  <si>
    <t>https://www.desmogblog.com/national-center-policy-analysis</t>
  </si>
  <si>
    <t>https://www.desmogblog.com/free-choose-network</t>
  </si>
  <si>
    <t>https://www.sourcewatch.org/index.php/Radio_America</t>
  </si>
  <si>
    <t>notable</t>
  </si>
  <si>
    <t>Grand Total</t>
  </si>
  <si>
    <t>Recipient</t>
  </si>
  <si>
    <t>Total Contributions</t>
  </si>
  <si>
    <t>Rose-Marie and Jack R Anderson Foundation Funding</t>
  </si>
  <si>
    <t>Data retrieved</t>
  </si>
  <si>
    <t>https://www.desmogblog.com/jack-anderson</t>
  </si>
  <si>
    <t>Resource URL</t>
  </si>
  <si>
    <t>*Click on Recipient Name to expand funding by year</t>
  </si>
  <si>
    <t>Year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</si>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</sst>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0" fontId="3" fillId="0" borderId="0" xfId="0" applyFont="1"/>
    <xf numFmtId="0" fontId="4" fillId="0" borderId="0" xfId="0" applyFont="1"/>
    <xf numFmtId="0" fontId="6" fillId="0" borderId="0" xfId="1" applyFont="1"/>
    <xf numFmtId="0" fontId="1" fillId="3" borderId="0" xfId="0" applyFont="1" applyFill="1"/>
    <xf numFmtId="15" fontId="3" fillId="0" borderId="0" xfId="0" applyNumberFormat="1" applyFont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4">
    <dxf>
      <numFmt numFmtId="164" formatCode="&quot;$&quot;#,##0"/>
    </dxf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ffice User" refreshedDate="43668.431739583335" createdVersion="6" refreshedVersion="6" minRefreshableVersion="3" recordCount="424" xr:uid="{7277D0F7-6CD3-BE41-A87B-EF7D72AFE1A3}">
  <cacheSource type="worksheet">
    <worksheetSource ref="A1:I1048576" sheet="Data"/>
  </cacheSource>
  <cacheFields count="9">
    <cacheField name="data_source" numFmtId="0">
      <sharedItems containsString="0" containsBlank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/>
    </cacheField>
    <cacheField name="recipient_name" numFmtId="0">
      <sharedItems containsBlank="1" count="171">
        <s v="Alaska Aids Vaccine Ride"/>
        <s v="America's Promise"/>
        <s v="American Heart Association"/>
        <s v="AmeriCares"/>
        <s v="Amy Biehl Foundation"/>
        <s v="ATAC Swim Club"/>
        <s v="Beta Gamma Sigma Sch. Fd."/>
        <s v="Big Brothers and Big Sisters"/>
        <s v="Black Mountain Conservancy"/>
        <s v="Boys and Girls Club of America"/>
        <s v="Boy Scouts of America"/>
        <s v="Catholic Charities USA"/>
        <s v="Center for the Arts"/>
        <s v="Children First America"/>
        <s v="Children First Columbus Foundation"/>
        <s v="Children's Education Fund"/>
        <s v="Children's Scholarship Fund"/>
        <s v="Cleveland Clinic"/>
        <s v="Commonwealth Foundation"/>
        <s v="Community Education Partnership"/>
        <s v="Dallas Opera"/>
        <s v="Desert Foothills Land Trust"/>
        <s v="Foundation for Teaching Economics"/>
        <s v="Floridians for School Choice"/>
        <s v="Foothills Community Foundation"/>
        <s v="FRAXA Research Foundation"/>
        <s v="Fred Hutchinson Cancer Research"/>
        <s v="Friends of Bendwood PTA"/>
        <s v="Friends of Edna Adan Hospital"/>
        <s v="Friends of Spring Branch Memorial Public Libary"/>
        <s v="Futures Foundation, Plano ISD"/>
        <s v="George Mason University Foundation"/>
        <s v="Grand Canyon Council of the Boy Scouts"/>
        <s v="Greenhill School"/>
        <s v="Greenwich Land Trust"/>
        <s v="Greenwich Library"/>
        <s v="Heard Museum"/>
        <s v="Heritage Foundation"/>
        <s v="Hoover Institution"/>
        <s v="Houston CEO Foundation"/>
        <s v="Indian River Hospital Foundation"/>
        <s v="John Hopkins-Brady Urol. Inst."/>
        <s v="Kappa Delta Scholarship Fd"/>
        <s v="Kidd's Kids"/>
        <s v="Kinkaid School"/>
        <s v="Marjann Dadakis Spanish Sch. c/o Greenwich Education Association"/>
        <s v="Mayo Foundation"/>
        <s v="MD Anderson Cancer Center"/>
        <s v="Memorial Drive Elementary PTA"/>
        <s v="Memorial Sloan-Kettering"/>
        <s v="Medical College of Virginia Hospitals"/>
        <s v="Metropolitan Museum of Art"/>
        <s v="Miami University School of Business"/>
        <s v="Military Order of Purple Heart"/>
        <s v="Milton &amp; Rose D. Friedman Foundation"/>
        <s v="National Academy of Sciences Engr &amp; Institute of Medicine"/>
        <s v="National Center for Policy Analysis"/>
        <s v="National Museum of Women in the Arts"/>
        <s v="Nature Conservancy of Alaska"/>
        <s v="Naval War College Foundation"/>
        <s v="Navy League of the U.S."/>
        <s v="Nelson Mandela Foundation c/o Shared Interest"/>
        <s v="New York Presbyterian Hospital"/>
        <s v="New York University Medical Center"/>
        <s v="NY Times 9/11 Neediest Fund"/>
        <s v="Oklahoma State University Foundation"/>
        <s v="Owen Grad School of Management Vanderbilt University"/>
        <s v="Pathways"/>
        <s v="Presbyterian Hospital NY"/>
        <s v="Riverside Theatre"/>
        <s v="Rodgers Baptist Church"/>
        <s v="Special Equestrians of the Treasure Coast"/>
        <s v="St. John's School"/>
        <s v="Susan G. Komen Foundation"/>
        <s v="Ten Acre Ranch"/>
        <s v="The American School of Hague"/>
        <s v="The Family Place"/>
        <s v="Top Achievers"/>
        <s v="Ultrasound Foundation for Latin America"/>
        <s v="United Front of Dallas"/>
        <s v="United Methodist Children's Home"/>
        <s v="University Heart Center- Tucson"/>
        <s v="U.S. MMA Foundation"/>
        <s v="Vanderbilt University"/>
        <s v="Vanguard Charitable Endowment Fund"/>
        <s v="Visiting Nurse Association of the Treasure Coast"/>
        <s v="World War II Memorial American Battle Monuments Commission"/>
        <s v="Collings Foundation"/>
        <s v="Family of God at Woodmont Hills (Mark Burress Children's Library)"/>
        <s v="Goodwill Industries of Wayne and Holmes Counties"/>
        <s v="Indian River Habitat for Humanity"/>
        <s v="Indian River Memorial Hospital"/>
        <s v="Judicial Watch"/>
        <s v="Nathan Hale Alumni Foundation"/>
        <s v="National Conservancy of Alaska"/>
        <s v="Public Education Partnership"/>
        <s v="Radio America"/>
        <s v="Reformed Church of Bronxville"/>
        <s v="Spencer Foundation for Head &amp; Neck Cancer Research"/>
        <s v="Time to Rise Program"/>
        <s v="Alzheimer's Association"/>
        <s v="Cascade DAR"/>
        <s v="John Hopkins Wilmer Eye Institute"/>
        <s v="Mental Health Association of Greater Dallas"/>
        <s v="Sonoma State University Academic Foundation"/>
        <s v="Student Sponsor Partnership"/>
        <s v="The Nancy Hyatt Peattie Endowment"/>
        <s v="Washington and Lee University"/>
        <s v="Columbia Business School"/>
        <s v="Greenwich Hospital Radiological Department"/>
        <s v="Palmer R. Chitester Fund"/>
        <s v="Parks and Recreation Foundation"/>
        <s v="Phoenix Art Museum"/>
        <s v="Pilgrims' Peace Center"/>
        <s v="The Carolyn Stolman Fund"/>
        <s v="The Smile Train"/>
        <s v="Cato Institute"/>
        <s v="Community Answers"/>
        <s v="Endowment for Inner-City Education"/>
        <s v="George Washington's Mount Vernon"/>
        <s v="Grandview Heights T.C. Building Fund"/>
        <s v="Miami University Deans Scholarship Business Discr. Fd. "/>
        <s v="Miami University Anderson Lecture Series Fd"/>
        <s v="National Academies Brice Alberts Sc. Fund"/>
        <s v="National Academies"/>
        <s v="N. Greenwich Congreg. Church"/>
        <s v="St. Anthony on the Desert Episcopal Church"/>
        <s v="St. Michael's Church"/>
        <s v="From K-1 Capital Partners"/>
        <s v="Kappa Delta Foundation"/>
        <s v="John B. Vawar Ministries"/>
        <s v="East Meets West Foundation"/>
        <s v="Greenwich Emergency Medical Service"/>
        <s v="Birthright"/>
        <s v="American Friends of the IEA"/>
        <s v="Greenwich Hospital"/>
        <s v="Hillsdale College"/>
        <s v="Studentnewsdaily.com"/>
        <s v="AIDS Research &amp; Treatment Center of the Treasure Coast"/>
        <s v="Leukemia and Lymphoma Society"/>
        <s v="The Boggy Creek Gang"/>
        <s v="CPR Education"/>
        <s v="First Community Foundation"/>
        <s v="From K-1 The Burton Partnership"/>
        <s v="DonorsTrust"/>
        <s v="Grandview Heights Marble Cliff Historical Society"/>
        <s v="Hartwick College"/>
        <s v="Holy Cross Community Outreach Service Fund"/>
        <s v="ICIVICS"/>
        <s v="Kipp Academy Nashville"/>
        <s v="Lawrence School"/>
        <s v="Lead Academy"/>
        <s v="Minnesotan's Military Appreciation Fund"/>
        <s v="National MS Society"/>
        <s v="O'Connor House"/>
        <s v="Friedman Foundation for Educational Choice"/>
        <s v="National Academy of Sciences"/>
        <s v="Veterans Heritage Project"/>
        <s v="Kipp East Nashville Preparatory"/>
        <s v="Astronomical Society of Greenwich"/>
        <s v="American Veterans Center"/>
        <s v="Baylor Health Care System Foundation"/>
        <s v="Harpeth Hall School"/>
        <s v="The National Elephant Center"/>
        <s v="YMCA of Greenwich"/>
        <s v="Thrive Networks"/>
        <s v="Old Vero Ice Age Sites Committee"/>
        <s v="Grandview Heights High School"/>
        <s v="Michael Finley Foundation"/>
        <s v="Goodman Institute for Public Policy Research"/>
        <m/>
      </sharedItems>
    </cacheField>
    <cacheField name="contribution" numFmtId="164">
      <sharedItems containsString="0" containsBlank="1" containsNumber="1" containsInteger="1" minValue="0" maxValue="1000000"/>
    </cacheField>
    <cacheField name="year" numFmtId="0">
      <sharedItems containsString="0" containsBlank="1" containsNumber="1" containsInteger="1" minValue="2001" maxValue="2017" count="17">
        <n v="2001"/>
        <n v="2002"/>
        <n v="2003"/>
        <n v="2004"/>
        <n v="2006"/>
        <n v="2007"/>
        <n v="2008"/>
        <n v="2009"/>
        <n v="2010"/>
        <n v="2011"/>
        <n v="2012"/>
        <n v="2013"/>
        <n v="2014"/>
        <n v="2015"/>
        <n v="2016"/>
        <n v="2017"/>
        <m/>
      </sharedItems>
    </cacheField>
    <cacheField name="verified" numFmtId="0">
      <sharedItems containsBlank="1"/>
    </cacheField>
    <cacheField name="notes" numFmtId="0">
      <sharedItems containsNonDate="0" containsString="0" containsBlank="1"/>
    </cacheField>
    <cacheField name="notable" numFmtId="0">
      <sharedItems containsBlank="1" count="4">
        <s v="N"/>
        <s v=""/>
        <s v="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4">
  <r>
    <n v="990"/>
    <s v="Rose-Marie and Jack R Anderson Foundation_Alaska Aids Vaccine Ride20010"/>
    <s v="Rose-Marie and Jack R Anderson Foundation"/>
    <x v="0"/>
    <n v="0"/>
    <x v="0"/>
    <s v="added"/>
    <m/>
    <x v="0"/>
  </r>
  <r>
    <n v="990"/>
    <s v="Rose-Marie and Jack R Anderson Foundation_America's Promise200125000"/>
    <s v="Rose-Marie and Jack R Anderson Foundation"/>
    <x v="1"/>
    <n v="25000"/>
    <x v="0"/>
    <s v="added"/>
    <m/>
    <x v="1"/>
  </r>
  <r>
    <n v="990"/>
    <s v="Rose-Marie and Jack R Anderson Foundation_American Heart Association20011000"/>
    <s v="Rose-Marie and Jack R Anderson Foundation"/>
    <x v="2"/>
    <n v="1000"/>
    <x v="0"/>
    <s v="added"/>
    <m/>
    <x v="0"/>
  </r>
  <r>
    <n v="990"/>
    <s v="Rose-Marie and Jack R Anderson Foundation_AmeriCares20012000"/>
    <s v="Rose-Marie and Jack R Anderson Foundation"/>
    <x v="3"/>
    <n v="2000"/>
    <x v="0"/>
    <s v="added"/>
    <m/>
    <x v="0"/>
  </r>
  <r>
    <n v="990"/>
    <s v="Rose-Marie and Jack R Anderson Foundation_Amy Biehl Foundation20010"/>
    <s v="Rose-Marie and Jack R Anderson Foundation"/>
    <x v="4"/>
    <n v="0"/>
    <x v="0"/>
    <s v="added"/>
    <m/>
    <x v="0"/>
  </r>
  <r>
    <n v="990"/>
    <s v="Rose-Marie and Jack R Anderson Foundation_ATAC Swim Club2001500"/>
    <s v="Rose-Marie and Jack R Anderson Foundation"/>
    <x v="5"/>
    <n v="500"/>
    <x v="0"/>
    <s v="added"/>
    <m/>
    <x v="0"/>
  </r>
  <r>
    <n v="990"/>
    <s v="Rose-Marie and Jack R Anderson Foundation_Beta Gamma Sigma Sch. Fd.20011000"/>
    <s v="Rose-Marie and Jack R Anderson Foundation"/>
    <x v="6"/>
    <n v="1000"/>
    <x v="0"/>
    <s v="added"/>
    <m/>
    <x v="0"/>
  </r>
  <r>
    <n v="990"/>
    <s v="Rose-Marie and Jack R Anderson Foundation_Big Brothers and Big Sisters20012000"/>
    <s v="Rose-Marie and Jack R Anderson Foundation"/>
    <x v="7"/>
    <n v="2000"/>
    <x v="0"/>
    <s v="added"/>
    <m/>
    <x v="0"/>
  </r>
  <r>
    <n v="990"/>
    <s v="Rose-Marie and Jack R Anderson Foundation_Black Mountain Conservancy200110000"/>
    <s v="Rose-Marie and Jack R Anderson Foundation"/>
    <x v="8"/>
    <n v="10000"/>
    <x v="0"/>
    <s v="added"/>
    <m/>
    <x v="1"/>
  </r>
  <r>
    <n v="990"/>
    <s v="Rose-Marie and Jack R Anderson Foundation_Boys and Girls Club of America20012000"/>
    <s v="Rose-Marie and Jack R Anderson Foundation"/>
    <x v="9"/>
    <n v="2000"/>
    <x v="0"/>
    <s v="added"/>
    <m/>
    <x v="0"/>
  </r>
  <r>
    <n v="990"/>
    <s v="Rose-Marie and Jack R Anderson Foundation_Boy Scouts of America20010"/>
    <s v="Rose-Marie and Jack R Anderson Foundation"/>
    <x v="10"/>
    <n v="0"/>
    <x v="0"/>
    <s v="added"/>
    <m/>
    <x v="0"/>
  </r>
  <r>
    <n v="990"/>
    <s v="Rose-Marie and Jack R Anderson Foundation_Catholic Charities USA20012000"/>
    <s v="Rose-Marie and Jack R Anderson Foundation"/>
    <x v="11"/>
    <n v="2000"/>
    <x v="0"/>
    <s v="added"/>
    <m/>
    <x v="1"/>
  </r>
  <r>
    <n v="990"/>
    <s v="Rose-Marie and Jack R Anderson Foundation_Center for the Arts20011500"/>
    <s v="Rose-Marie and Jack R Anderson Foundation"/>
    <x v="12"/>
    <n v="1500"/>
    <x v="0"/>
    <s v="added"/>
    <m/>
    <x v="0"/>
  </r>
  <r>
    <n v="990"/>
    <s v="Rose-Marie and Jack R Anderson Foundation_Children First America200110000"/>
    <s v="Rose-Marie and Jack R Anderson Foundation"/>
    <x v="13"/>
    <n v="10000"/>
    <x v="0"/>
    <s v="added"/>
    <m/>
    <x v="1"/>
  </r>
  <r>
    <n v="990"/>
    <s v="Rose-Marie and Jack R Anderson Foundation_Children First Columbus Foundation20010"/>
    <s v="Rose-Marie and Jack R Anderson Foundation"/>
    <x v="14"/>
    <n v="0"/>
    <x v="0"/>
    <s v="added"/>
    <m/>
    <x v="0"/>
  </r>
  <r>
    <n v="990"/>
    <s v="Rose-Marie and Jack R Anderson Foundation_Children's Education Fund200125000"/>
    <s v="Rose-Marie and Jack R Anderson Foundation"/>
    <x v="15"/>
    <n v="25000"/>
    <x v="0"/>
    <s v="added"/>
    <m/>
    <x v="1"/>
  </r>
  <r>
    <n v="990"/>
    <s v="Rose-Marie and Jack R Anderson Foundation_Children's Scholarship Fund2001250000"/>
    <s v="Rose-Marie and Jack R Anderson Foundation"/>
    <x v="16"/>
    <n v="250000"/>
    <x v="0"/>
    <s v="added"/>
    <m/>
    <x v="1"/>
  </r>
  <r>
    <n v="990"/>
    <s v="Rose-Marie and Jack R Anderson Foundation_Cleveland Clinic20015000"/>
    <s v="Rose-Marie and Jack R Anderson Foundation"/>
    <x v="17"/>
    <n v="5000"/>
    <x v="0"/>
    <s v="added"/>
    <m/>
    <x v="0"/>
  </r>
  <r>
    <n v="990"/>
    <s v="Rose-Marie and Jack R Anderson Foundation_Commonwealth Foundation200125000"/>
    <s v="Rose-Marie and Jack R Anderson Foundation"/>
    <x v="18"/>
    <n v="25000"/>
    <x v="0"/>
    <s v="added"/>
    <m/>
    <x v="2"/>
  </r>
  <r>
    <n v="990"/>
    <s v="Rose-Marie and Jack R Anderson Foundation_Community Education Partnership200120000"/>
    <s v="Rose-Marie and Jack R Anderson Foundation"/>
    <x v="19"/>
    <n v="20000"/>
    <x v="0"/>
    <s v="added"/>
    <m/>
    <x v="0"/>
  </r>
  <r>
    <n v="990"/>
    <s v="Rose-Marie and Jack R Anderson Foundation_Dallas Opera20015000"/>
    <s v="Rose-Marie and Jack R Anderson Foundation"/>
    <x v="20"/>
    <n v="5000"/>
    <x v="0"/>
    <s v="added"/>
    <m/>
    <x v="0"/>
  </r>
  <r>
    <n v="990"/>
    <s v="Rose-Marie and Jack R Anderson Foundation_Desert Foothills Land Trust200110000"/>
    <s v="Rose-Marie and Jack R Anderson Foundation"/>
    <x v="21"/>
    <n v="10000"/>
    <x v="0"/>
    <s v="added"/>
    <m/>
    <x v="0"/>
  </r>
  <r>
    <n v="990"/>
    <s v="Rose-Marie and Jack R Anderson Foundation_Foundation for Teaching Economics200110000"/>
    <s v="Rose-Marie and Jack R Anderson Foundation"/>
    <x v="22"/>
    <n v="10000"/>
    <x v="0"/>
    <s v="added"/>
    <m/>
    <x v="1"/>
  </r>
  <r>
    <n v="990"/>
    <s v="Rose-Marie and Jack R Anderson Foundation_Floridians for School Choice200110000"/>
    <s v="Rose-Marie and Jack R Anderson Foundation"/>
    <x v="23"/>
    <n v="10000"/>
    <x v="0"/>
    <s v="added"/>
    <m/>
    <x v="2"/>
  </r>
  <r>
    <n v="990"/>
    <s v="Rose-Marie and Jack R Anderson Foundation_Foothills Community Foundation20011000"/>
    <s v="Rose-Marie and Jack R Anderson Foundation"/>
    <x v="24"/>
    <n v="1000"/>
    <x v="0"/>
    <s v="added"/>
    <m/>
    <x v="0"/>
  </r>
  <r>
    <n v="990"/>
    <s v="Rose-Marie and Jack R Anderson Foundation_FRAXA Research Foundation20011000"/>
    <s v="Rose-Marie and Jack R Anderson Foundation"/>
    <x v="25"/>
    <n v="1000"/>
    <x v="0"/>
    <s v="added"/>
    <m/>
    <x v="0"/>
  </r>
  <r>
    <n v="990"/>
    <s v="Rose-Marie and Jack R Anderson Foundation_Fred Hutchinson Cancer Research20015000"/>
    <s v="Rose-Marie and Jack R Anderson Foundation"/>
    <x v="26"/>
    <n v="5000"/>
    <x v="0"/>
    <s v="added"/>
    <m/>
    <x v="0"/>
  </r>
  <r>
    <n v="990"/>
    <s v="Rose-Marie and Jack R Anderson Foundation_Friends of Bendwood PTA20011500"/>
    <s v="Rose-Marie and Jack R Anderson Foundation"/>
    <x v="27"/>
    <n v="1500"/>
    <x v="0"/>
    <s v="added"/>
    <m/>
    <x v="0"/>
  </r>
  <r>
    <n v="990"/>
    <s v="Rose-Marie and Jack R Anderson Foundation_Friends of Edna Adan Hospital20011000"/>
    <s v="Rose-Marie and Jack R Anderson Foundation"/>
    <x v="28"/>
    <n v="1000"/>
    <x v="0"/>
    <s v="added"/>
    <m/>
    <x v="0"/>
  </r>
  <r>
    <n v="990"/>
    <s v="Rose-Marie and Jack R Anderson Foundation_Friends of Spring Branch Memorial Public Libary20010"/>
    <s v="Rose-Marie and Jack R Anderson Foundation"/>
    <x v="29"/>
    <n v="0"/>
    <x v="0"/>
    <s v="added"/>
    <m/>
    <x v="0"/>
  </r>
  <r>
    <n v="990"/>
    <s v="Rose-Marie and Jack R Anderson Foundation_Futures Foundation, Plano ISD20012000"/>
    <s v="Rose-Marie and Jack R Anderson Foundation"/>
    <x v="30"/>
    <n v="2000"/>
    <x v="0"/>
    <s v="added"/>
    <m/>
    <x v="0"/>
  </r>
  <r>
    <n v="990"/>
    <s v="Rose-Marie and Jack R Anderson Foundation_George Mason University Foundation20015000"/>
    <s v="Rose-Marie and Jack R Anderson Foundation"/>
    <x v="31"/>
    <n v="5000"/>
    <x v="0"/>
    <s v="added"/>
    <m/>
    <x v="2"/>
  </r>
  <r>
    <n v="990"/>
    <s v="Rose-Marie and Jack R Anderson Foundation_Grand Canyon Council of the Boy Scouts20010"/>
    <s v="Rose-Marie and Jack R Anderson Foundation"/>
    <x v="32"/>
    <n v="0"/>
    <x v="0"/>
    <s v="added"/>
    <m/>
    <x v="0"/>
  </r>
  <r>
    <n v="990"/>
    <s v="Rose-Marie and Jack R Anderson Foundation_Greenhill School20012000"/>
    <s v="Rose-Marie and Jack R Anderson Foundation"/>
    <x v="33"/>
    <n v="2000"/>
    <x v="0"/>
    <s v="added"/>
    <m/>
    <x v="1"/>
  </r>
  <r>
    <n v="990"/>
    <s v="Rose-Marie and Jack R Anderson Foundation_Greenwich Land Trust20011000"/>
    <s v="Rose-Marie and Jack R Anderson Foundation"/>
    <x v="34"/>
    <n v="1000"/>
    <x v="0"/>
    <s v="added"/>
    <m/>
    <x v="0"/>
  </r>
  <r>
    <n v="990"/>
    <s v="Rose-Marie and Jack R Anderson Foundation_Greenwich Library20012000"/>
    <s v="Rose-Marie and Jack R Anderson Foundation"/>
    <x v="35"/>
    <n v="2000"/>
    <x v="0"/>
    <s v="added"/>
    <m/>
    <x v="0"/>
  </r>
  <r>
    <n v="990"/>
    <s v="Rose-Marie and Jack R Anderson Foundation_Heard Museum20015000"/>
    <s v="Rose-Marie and Jack R Anderson Foundation"/>
    <x v="36"/>
    <n v="5000"/>
    <x v="0"/>
    <s v="added"/>
    <m/>
    <x v="0"/>
  </r>
  <r>
    <n v="990"/>
    <s v="Rose-Marie and Jack R Anderson Foundation_Heritage Foundation20015000"/>
    <s v="Rose-Marie and Jack R Anderson Foundation"/>
    <x v="37"/>
    <n v="5000"/>
    <x v="0"/>
    <s v="added"/>
    <m/>
    <x v="2"/>
  </r>
  <r>
    <n v="990"/>
    <s v="Rose-Marie and Jack R Anderson Foundation_Hoover Institution200150000"/>
    <s v="Rose-Marie and Jack R Anderson Foundation"/>
    <x v="38"/>
    <n v="50000"/>
    <x v="0"/>
    <s v="added"/>
    <m/>
    <x v="2"/>
  </r>
  <r>
    <n v="990"/>
    <s v="Rose-Marie and Jack R Anderson Foundation_Houston CEO Foundation200125000"/>
    <s v="Rose-Marie and Jack R Anderson Foundation"/>
    <x v="39"/>
    <n v="25000"/>
    <x v="0"/>
    <s v="added"/>
    <m/>
    <x v="1"/>
  </r>
  <r>
    <n v="990"/>
    <s v="Rose-Marie and Jack R Anderson Foundation_Indian River Hospital Foundation20015000"/>
    <s v="Rose-Marie and Jack R Anderson Foundation"/>
    <x v="40"/>
    <n v="5000"/>
    <x v="0"/>
    <s v="added"/>
    <m/>
    <x v="0"/>
  </r>
  <r>
    <n v="990"/>
    <s v="Rose-Marie and Jack R Anderson Foundation_John Hopkins-Brady Urol. Inst.20015000"/>
    <s v="Rose-Marie and Jack R Anderson Foundation"/>
    <x v="41"/>
    <n v="5000"/>
    <x v="0"/>
    <s v="added"/>
    <m/>
    <x v="0"/>
  </r>
  <r>
    <n v="990"/>
    <s v="Rose-Marie and Jack R Anderson Foundation_Kappa Delta Scholarship Fd200110000"/>
    <s v="Rose-Marie and Jack R Anderson Foundation"/>
    <x v="42"/>
    <n v="10000"/>
    <x v="0"/>
    <s v="added"/>
    <m/>
    <x v="1"/>
  </r>
  <r>
    <n v="990"/>
    <s v="Rose-Marie and Jack R Anderson Foundation_Kidd's Kids20011250"/>
    <s v="Rose-Marie and Jack R Anderson Foundation"/>
    <x v="43"/>
    <n v="1250"/>
    <x v="0"/>
    <s v="added"/>
    <m/>
    <x v="0"/>
  </r>
  <r>
    <n v="990"/>
    <s v="Rose-Marie and Jack R Anderson Foundation_Kinkaid School20011000"/>
    <s v="Rose-Marie and Jack R Anderson Foundation"/>
    <x v="44"/>
    <n v="1000"/>
    <x v="0"/>
    <s v="added"/>
    <m/>
    <x v="1"/>
  </r>
  <r>
    <n v="990"/>
    <s v="Rose-Marie and Jack R Anderson Foundation_Marjann Dadakis Spanish Sch. c/o Greenwich Education Association20012000"/>
    <s v="Rose-Marie and Jack R Anderson Foundation"/>
    <x v="45"/>
    <n v="2000"/>
    <x v="0"/>
    <s v="added"/>
    <m/>
    <x v="1"/>
  </r>
  <r>
    <n v="990"/>
    <s v="Rose-Marie and Jack R Anderson Foundation_Mayo Foundation200110000"/>
    <s v="Rose-Marie and Jack R Anderson Foundation"/>
    <x v="46"/>
    <n v="10000"/>
    <x v="0"/>
    <s v="added"/>
    <m/>
    <x v="0"/>
  </r>
  <r>
    <n v="990"/>
    <s v="Rose-Marie and Jack R Anderson Foundation_MD Anderson Cancer Center20015000"/>
    <s v="Rose-Marie and Jack R Anderson Foundation"/>
    <x v="47"/>
    <n v="5000"/>
    <x v="0"/>
    <s v="added"/>
    <m/>
    <x v="0"/>
  </r>
  <r>
    <n v="990"/>
    <s v="Rose-Marie and Jack R Anderson Foundation_Memorial Drive Elementary PTA20012000"/>
    <s v="Rose-Marie and Jack R Anderson Foundation"/>
    <x v="48"/>
    <n v="2000"/>
    <x v="0"/>
    <s v="added"/>
    <m/>
    <x v="1"/>
  </r>
  <r>
    <n v="990"/>
    <s v="Rose-Marie and Jack R Anderson Foundation_Memorial Sloan-Kettering20015000"/>
    <s v="Rose-Marie and Jack R Anderson Foundation"/>
    <x v="49"/>
    <n v="5000"/>
    <x v="0"/>
    <s v="added"/>
    <m/>
    <x v="0"/>
  </r>
  <r>
    <n v="990"/>
    <s v="Rose-Marie and Jack R Anderson Foundation_Medical College of Virginia Hospitals20010"/>
    <s v="Rose-Marie and Jack R Anderson Foundation"/>
    <x v="50"/>
    <n v="0"/>
    <x v="0"/>
    <s v="added"/>
    <m/>
    <x v="0"/>
  </r>
  <r>
    <n v="990"/>
    <s v="Rose-Marie and Jack R Anderson Foundation_Metropolitan Museum of Art20016000"/>
    <s v="Rose-Marie and Jack R Anderson Foundation"/>
    <x v="51"/>
    <n v="6000"/>
    <x v="0"/>
    <s v="added"/>
    <m/>
    <x v="0"/>
  </r>
  <r>
    <n v="990"/>
    <s v="Rose-Marie and Jack R Anderson Foundation_Miami University School of Business200110000"/>
    <s v="Rose-Marie and Jack R Anderson Foundation"/>
    <x v="52"/>
    <n v="10000"/>
    <x v="0"/>
    <s v="added"/>
    <m/>
    <x v="1"/>
  </r>
  <r>
    <n v="990"/>
    <s v="Rose-Marie and Jack R Anderson Foundation_Military Order of Purple Heart20015000"/>
    <s v="Rose-Marie and Jack R Anderson Foundation"/>
    <x v="53"/>
    <n v="5000"/>
    <x v="0"/>
    <s v="added"/>
    <m/>
    <x v="1"/>
  </r>
  <r>
    <n v="990"/>
    <s v="Rose-Marie and Jack R Anderson Foundation_Milton &amp; Rose D. Friedman Foundation2001250000"/>
    <s v="Rose-Marie and Jack R Anderson Foundation"/>
    <x v="54"/>
    <n v="250000"/>
    <x v="0"/>
    <s v="added"/>
    <m/>
    <x v="2"/>
  </r>
  <r>
    <n v="990"/>
    <s v="Rose-Marie and Jack R Anderson Foundation_National Academy of Sciences Engr &amp; Institute of Medicine200125000"/>
    <s v="Rose-Marie and Jack R Anderson Foundation"/>
    <x v="55"/>
    <n v="25000"/>
    <x v="0"/>
    <s v="added"/>
    <m/>
    <x v="0"/>
  </r>
  <r>
    <n v="990"/>
    <s v="Rose-Marie and Jack R Anderson Foundation_National Center for Policy Analysis200110000"/>
    <s v="Rose-Marie and Jack R Anderson Foundation"/>
    <x v="56"/>
    <n v="10000"/>
    <x v="0"/>
    <s v="added"/>
    <m/>
    <x v="2"/>
  </r>
  <r>
    <n v="990"/>
    <s v="Rose-Marie and Jack R Anderson Foundation_National Museum of Women in the Arts20011000"/>
    <s v="Rose-Marie and Jack R Anderson Foundation"/>
    <x v="57"/>
    <n v="1000"/>
    <x v="0"/>
    <s v="added"/>
    <m/>
    <x v="0"/>
  </r>
  <r>
    <n v="990"/>
    <s v="Rose-Marie and Jack R Anderson Foundation_Nature Conservancy of Alaska20011000"/>
    <s v="Rose-Marie and Jack R Anderson Foundation"/>
    <x v="58"/>
    <n v="1000"/>
    <x v="0"/>
    <s v="added"/>
    <m/>
    <x v="0"/>
  </r>
  <r>
    <n v="990"/>
    <s v="Rose-Marie and Jack R Anderson Foundation_Naval War College Foundation20011000"/>
    <s v="Rose-Marie and Jack R Anderson Foundation"/>
    <x v="59"/>
    <n v="1000"/>
    <x v="0"/>
    <s v="added"/>
    <m/>
    <x v="1"/>
  </r>
  <r>
    <n v="990"/>
    <s v="Rose-Marie and Jack R Anderson Foundation_Navy League of the U.S.20011000"/>
    <s v="Rose-Marie and Jack R Anderson Foundation"/>
    <x v="60"/>
    <n v="1000"/>
    <x v="0"/>
    <s v="added"/>
    <m/>
    <x v="1"/>
  </r>
  <r>
    <n v="990"/>
    <s v="Rose-Marie and Jack R Anderson Foundation_Nelson Mandela Foundation c/o Shared Interest200150000"/>
    <s v="Rose-Marie and Jack R Anderson Foundation"/>
    <x v="61"/>
    <n v="50000"/>
    <x v="0"/>
    <s v="added"/>
    <m/>
    <x v="0"/>
  </r>
  <r>
    <n v="990"/>
    <s v="Rose-Marie and Jack R Anderson Foundation_New York Presbyterian Hospital20015000"/>
    <s v="Rose-Marie and Jack R Anderson Foundation"/>
    <x v="62"/>
    <n v="5000"/>
    <x v="0"/>
    <s v="added"/>
    <m/>
    <x v="0"/>
  </r>
  <r>
    <n v="990"/>
    <s v="Rose-Marie and Jack R Anderson Foundation_New York University Medical Center20011000"/>
    <s v="Rose-Marie and Jack R Anderson Foundation"/>
    <x v="63"/>
    <n v="1000"/>
    <x v="0"/>
    <s v="added"/>
    <m/>
    <x v="0"/>
  </r>
  <r>
    <n v="990"/>
    <s v="Rose-Marie and Jack R Anderson Foundation_NY Times 9/11 Neediest Fund200110000"/>
    <s v="Rose-Marie and Jack R Anderson Foundation"/>
    <x v="64"/>
    <n v="10000"/>
    <x v="0"/>
    <s v="added"/>
    <m/>
    <x v="0"/>
  </r>
  <r>
    <n v="990"/>
    <s v="Rose-Marie and Jack R Anderson Foundation_Oklahoma State University Foundation20011250"/>
    <s v="Rose-Marie and Jack R Anderson Foundation"/>
    <x v="65"/>
    <n v="1250"/>
    <x v="0"/>
    <s v="added"/>
    <m/>
    <x v="1"/>
  </r>
  <r>
    <n v="990"/>
    <s v="Rose-Marie and Jack R Anderson Foundation_Owen Grad School of Management Vanderbilt University20015000"/>
    <s v="Rose-Marie and Jack R Anderson Foundation"/>
    <x v="66"/>
    <n v="5000"/>
    <x v="0"/>
    <s v="added"/>
    <m/>
    <x v="1"/>
  </r>
  <r>
    <n v="990"/>
    <s v="Rose-Marie and Jack R Anderson Foundation_Pathways20018640"/>
    <s v="Rose-Marie and Jack R Anderson Foundation"/>
    <x v="67"/>
    <n v="8640"/>
    <x v="0"/>
    <s v="added"/>
    <m/>
    <x v="1"/>
  </r>
  <r>
    <n v="990"/>
    <s v="Rose-Marie and Jack R Anderson Foundation_Presbyterian Hospital NY20015000"/>
    <s v="Rose-Marie and Jack R Anderson Foundation"/>
    <x v="68"/>
    <n v="5000"/>
    <x v="0"/>
    <s v="added"/>
    <m/>
    <x v="0"/>
  </r>
  <r>
    <n v="990"/>
    <s v="Rose-Marie and Jack R Anderson Foundation_Riverside Theatre20011000"/>
    <s v="Rose-Marie and Jack R Anderson Foundation"/>
    <x v="69"/>
    <n v="1000"/>
    <x v="0"/>
    <s v="added"/>
    <m/>
    <x v="0"/>
  </r>
  <r>
    <n v="990"/>
    <s v="Rose-Marie and Jack R Anderson Foundation_Rodgers Baptist Church20011000"/>
    <s v="Rose-Marie and Jack R Anderson Foundation"/>
    <x v="70"/>
    <n v="1000"/>
    <x v="0"/>
    <s v="added"/>
    <m/>
    <x v="0"/>
  </r>
  <r>
    <n v="990"/>
    <s v="Rose-Marie and Jack R Anderson Foundation_Special Equestrians of the Treasure Coast20011000"/>
    <s v="Rose-Marie and Jack R Anderson Foundation"/>
    <x v="71"/>
    <n v="1000"/>
    <x v="0"/>
    <s v="added"/>
    <m/>
    <x v="0"/>
  </r>
  <r>
    <n v="990"/>
    <s v="Rose-Marie and Jack R Anderson Foundation_St. John's School20011000"/>
    <s v="Rose-Marie and Jack R Anderson Foundation"/>
    <x v="72"/>
    <n v="1000"/>
    <x v="0"/>
    <s v="added"/>
    <m/>
    <x v="1"/>
  </r>
  <r>
    <n v="990"/>
    <s v="Rose-Marie and Jack R Anderson Foundation_Susan G. Komen Foundation20011250"/>
    <s v="Rose-Marie and Jack R Anderson Foundation"/>
    <x v="73"/>
    <n v="1250"/>
    <x v="0"/>
    <s v="added"/>
    <m/>
    <x v="0"/>
  </r>
  <r>
    <n v="990"/>
    <s v="Rose-Marie and Jack R Anderson Foundation_Ten Acre Ranch20015000"/>
    <s v="Rose-Marie and Jack R Anderson Foundation"/>
    <x v="74"/>
    <n v="5000"/>
    <x v="0"/>
    <s v="added"/>
    <m/>
    <x v="0"/>
  </r>
  <r>
    <n v="990"/>
    <s v="Rose-Marie and Jack R Anderson Foundation_The American School of Hague200120000"/>
    <s v="Rose-Marie and Jack R Anderson Foundation"/>
    <x v="75"/>
    <n v="20000"/>
    <x v="0"/>
    <s v="added"/>
    <m/>
    <x v="1"/>
  </r>
  <r>
    <n v="990"/>
    <s v="Rose-Marie and Jack R Anderson Foundation_The Family Place20011250"/>
    <s v="Rose-Marie and Jack R Anderson Foundation"/>
    <x v="76"/>
    <n v="1250"/>
    <x v="0"/>
    <s v="added"/>
    <m/>
    <x v="0"/>
  </r>
  <r>
    <n v="990"/>
    <s v="Rose-Marie and Jack R Anderson Foundation_Top Achievers20011000"/>
    <s v="Rose-Marie and Jack R Anderson Foundation"/>
    <x v="77"/>
    <n v="1000"/>
    <x v="0"/>
    <s v="added"/>
    <m/>
    <x v="0"/>
  </r>
  <r>
    <n v="990"/>
    <s v="Rose-Marie and Jack R Anderson Foundation_Ultrasound Foundation for Latin America20015000"/>
    <s v="Rose-Marie and Jack R Anderson Foundation"/>
    <x v="78"/>
    <n v="5000"/>
    <x v="0"/>
    <s v="added"/>
    <m/>
    <x v="0"/>
  </r>
  <r>
    <n v="990"/>
    <s v="Rose-Marie and Jack R Anderson Foundation_United Front of Dallas20011000"/>
    <s v="Rose-Marie and Jack R Anderson Foundation"/>
    <x v="79"/>
    <n v="1000"/>
    <x v="0"/>
    <s v="added"/>
    <m/>
    <x v="1"/>
  </r>
  <r>
    <n v="990"/>
    <s v="Rose-Marie and Jack R Anderson Foundation_United Methodist Children's Home200110000"/>
    <s v="Rose-Marie and Jack R Anderson Foundation"/>
    <x v="80"/>
    <n v="10000"/>
    <x v="0"/>
    <s v="added"/>
    <m/>
    <x v="0"/>
  </r>
  <r>
    <n v="990"/>
    <s v="Rose-Marie and Jack R Anderson Foundation_University Heart Center- Tucson20015000"/>
    <s v="Rose-Marie and Jack R Anderson Foundation"/>
    <x v="81"/>
    <n v="5000"/>
    <x v="0"/>
    <s v="added"/>
    <m/>
    <x v="1"/>
  </r>
  <r>
    <n v="990"/>
    <s v="Rose-Marie and Jack R Anderson Foundation_U.S. MMA Foundation20010"/>
    <s v="Rose-Marie and Jack R Anderson Foundation"/>
    <x v="82"/>
    <n v="0"/>
    <x v="0"/>
    <s v="added"/>
    <m/>
    <x v="0"/>
  </r>
  <r>
    <n v="990"/>
    <s v="Rose-Marie and Jack R Anderson Foundation_Vanderbilt University20012000"/>
    <s v="Rose-Marie and Jack R Anderson Foundation"/>
    <x v="83"/>
    <n v="2000"/>
    <x v="0"/>
    <s v="added"/>
    <m/>
    <x v="1"/>
  </r>
  <r>
    <n v="990"/>
    <s v="Rose-Marie and Jack R Anderson Foundation_Vanguard Charitable Endowment Fund2001750000"/>
    <s v="Rose-Marie and Jack R Anderson Foundation"/>
    <x v="84"/>
    <n v="750000"/>
    <x v="0"/>
    <s v="added"/>
    <m/>
    <x v="1"/>
  </r>
  <r>
    <n v="990"/>
    <s v="Rose-Marie and Jack R Anderson Foundation_Visiting Nurse Association of the Treasure Coast20010"/>
    <s v="Rose-Marie and Jack R Anderson Foundation"/>
    <x v="85"/>
    <n v="0"/>
    <x v="0"/>
    <s v="added"/>
    <m/>
    <x v="0"/>
  </r>
  <r>
    <n v="990"/>
    <s v="Rose-Marie and Jack R Anderson Foundation_World War II Memorial American Battle Monuments Commission20010"/>
    <s v="Rose-Marie and Jack R Anderson Foundation"/>
    <x v="86"/>
    <n v="0"/>
    <x v="0"/>
    <s v="added"/>
    <m/>
    <x v="0"/>
  </r>
  <r>
    <n v="990"/>
    <s v="Rose-Marie and Jack R Anderson Foundation_America's Promise200210000"/>
    <s v="Rose-Marie and Jack R Anderson Foundation"/>
    <x v="1"/>
    <n v="10000"/>
    <x v="1"/>
    <s v="added"/>
    <m/>
    <x v="1"/>
  </r>
  <r>
    <n v="990"/>
    <s v="Rose-Marie and Jack R Anderson Foundation_AmeriCares20022000"/>
    <s v="Rose-Marie and Jack R Anderson Foundation"/>
    <x v="3"/>
    <n v="2000"/>
    <x v="1"/>
    <s v="added"/>
    <m/>
    <x v="0"/>
  </r>
  <r>
    <n v="990"/>
    <s v="Rose-Marie and Jack R Anderson Foundation_Beta Gamma Sigma Sch. Fd.20021000"/>
    <s v="Rose-Marie and Jack R Anderson Foundation"/>
    <x v="6"/>
    <n v="1000"/>
    <x v="1"/>
    <s v="added"/>
    <m/>
    <x v="0"/>
  </r>
  <r>
    <n v="990"/>
    <s v="Rose-Marie and Jack R Anderson Foundation_Big Brothers and Big Sisters20022000"/>
    <s v="Rose-Marie and Jack R Anderson Foundation"/>
    <x v="7"/>
    <n v="2000"/>
    <x v="1"/>
    <s v="added"/>
    <m/>
    <x v="0"/>
  </r>
  <r>
    <n v="990"/>
    <s v="Rose-Marie and Jack R Anderson Foundation_Black Mountain Conservancy20025000"/>
    <s v="Rose-Marie and Jack R Anderson Foundation"/>
    <x v="8"/>
    <n v="5000"/>
    <x v="1"/>
    <s v="added"/>
    <m/>
    <x v="1"/>
  </r>
  <r>
    <n v="990"/>
    <s v="Rose-Marie and Jack R Anderson Foundation_Boys and Girls Club of America20022000"/>
    <s v="Rose-Marie and Jack R Anderson Foundation"/>
    <x v="9"/>
    <n v="2000"/>
    <x v="1"/>
    <s v="added"/>
    <m/>
    <x v="0"/>
  </r>
  <r>
    <n v="990"/>
    <s v="Rose-Marie and Jack R Anderson Foundation_Catholic Charities USA20022000"/>
    <s v="Rose-Marie and Jack R Anderson Foundation"/>
    <x v="11"/>
    <n v="2000"/>
    <x v="1"/>
    <s v="added"/>
    <m/>
    <x v="1"/>
  </r>
  <r>
    <n v="990"/>
    <s v="Rose-Marie and Jack R Anderson Foundation_Center for the Arts20021500"/>
    <s v="Rose-Marie and Jack R Anderson Foundation"/>
    <x v="12"/>
    <n v="1500"/>
    <x v="1"/>
    <s v="added"/>
    <m/>
    <x v="0"/>
  </r>
  <r>
    <n v="990"/>
    <s v="Rose-Marie and Jack R Anderson Foundation_Children First America200225000"/>
    <s v="Rose-Marie and Jack R Anderson Foundation"/>
    <x v="13"/>
    <n v="25000"/>
    <x v="1"/>
    <s v="added"/>
    <m/>
    <x v="1"/>
  </r>
  <r>
    <n v="990"/>
    <s v="Rose-Marie and Jack R Anderson Foundation_Children's Education Fund200225000"/>
    <s v="Rose-Marie and Jack R Anderson Foundation"/>
    <x v="15"/>
    <n v="25000"/>
    <x v="1"/>
    <s v="added"/>
    <m/>
    <x v="1"/>
  </r>
  <r>
    <n v="990"/>
    <s v="Rose-Marie and Jack R Anderson Foundation_Children's Scholarship Fund2002250000"/>
    <s v="Rose-Marie and Jack R Anderson Foundation"/>
    <x v="16"/>
    <n v="250000"/>
    <x v="1"/>
    <s v="added"/>
    <m/>
    <x v="1"/>
  </r>
  <r>
    <n v="990"/>
    <s v="Rose-Marie and Jack R Anderson Foundation_Cleveland Clinic20025000"/>
    <s v="Rose-Marie and Jack R Anderson Foundation"/>
    <x v="17"/>
    <n v="5000"/>
    <x v="1"/>
    <s v="added"/>
    <m/>
    <x v="0"/>
  </r>
  <r>
    <n v="990"/>
    <s v="Rose-Marie and Jack R Anderson Foundation_Collings Foundation20025000"/>
    <s v="Rose-Marie and Jack R Anderson Foundation"/>
    <x v="87"/>
    <n v="5000"/>
    <x v="1"/>
    <s v="added"/>
    <m/>
    <x v="0"/>
  </r>
  <r>
    <n v="990"/>
    <s v="Rose-Marie and Jack R Anderson Foundation_Commonwealth Foundation200230000"/>
    <s v="Rose-Marie and Jack R Anderson Foundation"/>
    <x v="18"/>
    <n v="30000"/>
    <x v="1"/>
    <s v="added"/>
    <m/>
    <x v="2"/>
  </r>
  <r>
    <n v="990"/>
    <s v="Rose-Marie and Jack R Anderson Foundation_Dallas Opera20025000"/>
    <s v="Rose-Marie and Jack R Anderson Foundation"/>
    <x v="20"/>
    <n v="5000"/>
    <x v="1"/>
    <s v="added"/>
    <m/>
    <x v="0"/>
  </r>
  <r>
    <n v="990"/>
    <s v="Rose-Marie and Jack R Anderson Foundation_Desert Foothills Land Trust20025000"/>
    <s v="Rose-Marie and Jack R Anderson Foundation"/>
    <x v="21"/>
    <n v="5000"/>
    <x v="1"/>
    <s v="added"/>
    <m/>
    <x v="0"/>
  </r>
  <r>
    <n v="990"/>
    <s v="Rose-Marie and Jack R Anderson Foundation_Family of God at Woodmont Hills (Mark Burress Children's Library)20025000"/>
    <s v="Rose-Marie and Jack R Anderson Foundation"/>
    <x v="88"/>
    <n v="5000"/>
    <x v="1"/>
    <s v="added"/>
    <m/>
    <x v="0"/>
  </r>
  <r>
    <n v="990"/>
    <s v="Rose-Marie and Jack R Anderson Foundation_Foundation for Teaching Economics200210000"/>
    <s v="Rose-Marie and Jack R Anderson Foundation"/>
    <x v="22"/>
    <n v="10000"/>
    <x v="1"/>
    <s v="added"/>
    <m/>
    <x v="1"/>
  </r>
  <r>
    <n v="990"/>
    <s v="Rose-Marie and Jack R Anderson Foundation_Floridians for School Choice200210000"/>
    <s v="Rose-Marie and Jack R Anderson Foundation"/>
    <x v="23"/>
    <n v="10000"/>
    <x v="1"/>
    <s v="added"/>
    <m/>
    <x v="2"/>
  </r>
  <r>
    <n v="990"/>
    <s v="Rose-Marie and Jack R Anderson Foundation_Foothills Community Foundation20021000"/>
    <s v="Rose-Marie and Jack R Anderson Foundation"/>
    <x v="24"/>
    <n v="1000"/>
    <x v="1"/>
    <s v="added"/>
    <m/>
    <x v="0"/>
  </r>
  <r>
    <n v="990"/>
    <s v="Rose-Marie and Jack R Anderson Foundation_FRAXA Research Foundation20021000"/>
    <s v="Rose-Marie and Jack R Anderson Foundation"/>
    <x v="25"/>
    <n v="1000"/>
    <x v="1"/>
    <s v="added"/>
    <m/>
    <x v="0"/>
  </r>
  <r>
    <n v="990"/>
    <s v="Rose-Marie and Jack R Anderson Foundation_Fred Hutchinson Cancer Research20025000"/>
    <s v="Rose-Marie and Jack R Anderson Foundation"/>
    <x v="26"/>
    <n v="5000"/>
    <x v="1"/>
    <s v="added"/>
    <m/>
    <x v="0"/>
  </r>
  <r>
    <n v="990"/>
    <s v="Rose-Marie and Jack R Anderson Foundation_George Mason University Foundation20025000"/>
    <s v="Rose-Marie and Jack R Anderson Foundation"/>
    <x v="31"/>
    <n v="5000"/>
    <x v="1"/>
    <s v="added"/>
    <m/>
    <x v="2"/>
  </r>
  <r>
    <n v="990"/>
    <s v="Rose-Marie and Jack R Anderson Foundation_Goodwill Industries of Wayne and Holmes Counties200210000"/>
    <s v="Rose-Marie and Jack R Anderson Foundation"/>
    <x v="89"/>
    <n v="10000"/>
    <x v="1"/>
    <s v="added"/>
    <m/>
    <x v="0"/>
  </r>
  <r>
    <n v="990"/>
    <s v="Rose-Marie and Jack R Anderson Foundation_Greenwich Land Trust20021000"/>
    <s v="Rose-Marie and Jack R Anderson Foundation"/>
    <x v="34"/>
    <n v="1000"/>
    <x v="1"/>
    <s v="added"/>
    <m/>
    <x v="0"/>
  </r>
  <r>
    <n v="990"/>
    <s v="Rose-Marie and Jack R Anderson Foundation_Greenwich Library20024000"/>
    <s v="Rose-Marie and Jack R Anderson Foundation"/>
    <x v="35"/>
    <n v="4000"/>
    <x v="1"/>
    <s v="added"/>
    <m/>
    <x v="0"/>
  </r>
  <r>
    <n v="990"/>
    <s v="Rose-Marie and Jack R Anderson Foundation_Heard Museum20025000"/>
    <s v="Rose-Marie and Jack R Anderson Foundation"/>
    <x v="36"/>
    <n v="5000"/>
    <x v="1"/>
    <s v="added"/>
    <m/>
    <x v="0"/>
  </r>
  <r>
    <n v="990"/>
    <s v="Rose-Marie and Jack R Anderson Foundation_Heritage Foundation20025000"/>
    <s v="Rose-Marie and Jack R Anderson Foundation"/>
    <x v="37"/>
    <n v="5000"/>
    <x v="1"/>
    <s v="added"/>
    <m/>
    <x v="2"/>
  </r>
  <r>
    <n v="990"/>
    <s v="Rose-Marie and Jack R Anderson Foundation_Hoover Institution2002375000"/>
    <s v="Rose-Marie and Jack R Anderson Foundation"/>
    <x v="38"/>
    <n v="375000"/>
    <x v="1"/>
    <s v="added"/>
    <m/>
    <x v="2"/>
  </r>
  <r>
    <n v="990"/>
    <s v="Rose-Marie and Jack R Anderson Foundation_Houston CEO Foundation200210000"/>
    <s v="Rose-Marie and Jack R Anderson Foundation"/>
    <x v="39"/>
    <n v="10000"/>
    <x v="1"/>
    <s v="added"/>
    <m/>
    <x v="1"/>
  </r>
  <r>
    <n v="990"/>
    <s v="Rose-Marie and Jack R Anderson Foundation_Indian River Habitat for Humanity200210000"/>
    <s v="Rose-Marie and Jack R Anderson Foundation"/>
    <x v="90"/>
    <n v="10000"/>
    <x v="1"/>
    <s v="added"/>
    <m/>
    <x v="0"/>
  </r>
  <r>
    <n v="990"/>
    <s v="Rose-Marie and Jack R Anderson Foundation_Indian River Hospital Foundation20025000"/>
    <s v="Rose-Marie and Jack R Anderson Foundation"/>
    <x v="40"/>
    <n v="5000"/>
    <x v="1"/>
    <s v="added"/>
    <m/>
    <x v="0"/>
  </r>
  <r>
    <n v="990"/>
    <s v="Rose-Marie and Jack R Anderson Foundation_Indian River Memorial Hospital200225000"/>
    <s v="Rose-Marie and Jack R Anderson Foundation"/>
    <x v="91"/>
    <n v="25000"/>
    <x v="1"/>
    <s v="added"/>
    <m/>
    <x v="0"/>
  </r>
  <r>
    <n v="990"/>
    <s v="Rose-Marie and Jack R Anderson Foundation_John Hopkins-Brady Urol. Inst.20025000"/>
    <s v="Rose-Marie and Jack R Anderson Foundation"/>
    <x v="41"/>
    <n v="5000"/>
    <x v="1"/>
    <s v="added"/>
    <m/>
    <x v="0"/>
  </r>
  <r>
    <n v="990"/>
    <s v="Rose-Marie and Jack R Anderson Foundation_Judicial Watch20021000"/>
    <s v="Rose-Marie and Jack R Anderson Foundation"/>
    <x v="92"/>
    <n v="1000"/>
    <x v="1"/>
    <s v="added"/>
    <m/>
    <x v="2"/>
  </r>
  <r>
    <n v="990"/>
    <s v="Rose-Marie and Jack R Anderson Foundation_Kappa Delta Scholarship Fd200210000"/>
    <s v="Rose-Marie and Jack R Anderson Foundation"/>
    <x v="42"/>
    <n v="10000"/>
    <x v="1"/>
    <s v="added"/>
    <m/>
    <x v="1"/>
  </r>
  <r>
    <n v="990"/>
    <s v="Rose-Marie and Jack R Anderson Foundation_Kidd's Kids20021000"/>
    <s v="Rose-Marie and Jack R Anderson Foundation"/>
    <x v="43"/>
    <n v="1000"/>
    <x v="1"/>
    <s v="added"/>
    <m/>
    <x v="0"/>
  </r>
  <r>
    <n v="990"/>
    <s v="Rose-Marie and Jack R Anderson Foundation_Marjann Dadakis Spanish Sch. c/o Greenwich Education Association20022000"/>
    <s v="Rose-Marie and Jack R Anderson Foundation"/>
    <x v="45"/>
    <n v="2000"/>
    <x v="1"/>
    <s v="added"/>
    <m/>
    <x v="1"/>
  </r>
  <r>
    <n v="990"/>
    <s v="Rose-Marie and Jack R Anderson Foundation_Mayo Foundation200210000"/>
    <s v="Rose-Marie and Jack R Anderson Foundation"/>
    <x v="46"/>
    <n v="10000"/>
    <x v="1"/>
    <s v="added"/>
    <m/>
    <x v="0"/>
  </r>
  <r>
    <n v="990"/>
    <s v="Rose-Marie and Jack R Anderson Foundation_Md Anderson Cancer Center20025000"/>
    <s v="Rose-Marie and Jack R Anderson Foundation"/>
    <x v="47"/>
    <n v="5000"/>
    <x v="1"/>
    <s v="added"/>
    <m/>
    <x v="0"/>
  </r>
  <r>
    <n v="990"/>
    <s v="Rose-Marie and Jack R Anderson Foundation_Memorial Sloan-Kettering20025000"/>
    <s v="Rose-Marie and Jack R Anderson Foundation"/>
    <x v="49"/>
    <n v="5000"/>
    <x v="1"/>
    <s v="added"/>
    <m/>
    <x v="0"/>
  </r>
  <r>
    <n v="990"/>
    <s v="Rose-Marie and Jack R Anderson Foundation_Metropolitan Museum of Art20026450"/>
    <s v="Rose-Marie and Jack R Anderson Foundation"/>
    <x v="51"/>
    <n v="6450"/>
    <x v="1"/>
    <s v="added"/>
    <m/>
    <x v="0"/>
  </r>
  <r>
    <n v="990"/>
    <s v="Rose-Marie and Jack R Anderson Foundation_Miami University School of Business2002280000"/>
    <s v="Rose-Marie and Jack R Anderson Foundation"/>
    <x v="52"/>
    <n v="280000"/>
    <x v="1"/>
    <s v="added"/>
    <m/>
    <x v="1"/>
  </r>
  <r>
    <n v="990"/>
    <s v="Rose-Marie and Jack R Anderson Foundation_Milton &amp; Rose D. Friedman Foundation2002200000"/>
    <s v="Rose-Marie and Jack R Anderson Foundation"/>
    <x v="54"/>
    <n v="200000"/>
    <x v="1"/>
    <s v="added"/>
    <m/>
    <x v="2"/>
  </r>
  <r>
    <n v="990"/>
    <s v="Rose-Marie and Jack R Anderson Foundation_Nathan Hale Alumni Foundation20021000"/>
    <s v="Rose-Marie and Jack R Anderson Foundation"/>
    <x v="93"/>
    <n v="1000"/>
    <x v="1"/>
    <s v="added"/>
    <m/>
    <x v="1"/>
  </r>
  <r>
    <n v="990"/>
    <s v="Rose-Marie and Jack R Anderson Foundation_National Academy of Sciences Engr &amp; Institute of Medicine200250000"/>
    <s v="Rose-Marie and Jack R Anderson Foundation"/>
    <x v="55"/>
    <n v="50000"/>
    <x v="1"/>
    <s v="added"/>
    <m/>
    <x v="0"/>
  </r>
  <r>
    <n v="990"/>
    <s v="Rose-Marie and Jack R Anderson Foundation_National Center for Policy Analysis200225000"/>
    <s v="Rose-Marie and Jack R Anderson Foundation"/>
    <x v="56"/>
    <n v="25000"/>
    <x v="1"/>
    <s v="added"/>
    <m/>
    <x v="2"/>
  </r>
  <r>
    <n v="990"/>
    <s v="Rose-Marie and Jack R Anderson Foundation_National Museum of Women in the Arts20021000"/>
    <s v="Rose-Marie and Jack R Anderson Foundation"/>
    <x v="57"/>
    <n v="1000"/>
    <x v="1"/>
    <s v="added"/>
    <m/>
    <x v="0"/>
  </r>
  <r>
    <n v="990"/>
    <s v="Rose-Marie and Jack R Anderson Foundation_National Conservancy of Alaska20021000"/>
    <s v="Rose-Marie and Jack R Anderson Foundation"/>
    <x v="94"/>
    <n v="1000"/>
    <x v="1"/>
    <s v="added"/>
    <m/>
    <x v="0"/>
  </r>
  <r>
    <n v="990"/>
    <s v="Rose-Marie and Jack R Anderson Foundation_Naval War College Foundation20021000"/>
    <s v="Rose-Marie and Jack R Anderson Foundation"/>
    <x v="59"/>
    <n v="1000"/>
    <x v="1"/>
    <s v="added"/>
    <m/>
    <x v="1"/>
  </r>
  <r>
    <n v="990"/>
    <s v="Rose-Marie and Jack R Anderson Foundation_Navy League of the U.S.20021000"/>
    <s v="Rose-Marie and Jack R Anderson Foundation"/>
    <x v="60"/>
    <n v="1000"/>
    <x v="1"/>
    <s v="added"/>
    <m/>
    <x v="1"/>
  </r>
  <r>
    <n v="990"/>
    <s v="Rose-Marie and Jack R Anderson Foundation_New York Presbyterian Hospital20025000"/>
    <s v="Rose-Marie and Jack R Anderson Foundation"/>
    <x v="62"/>
    <n v="5000"/>
    <x v="1"/>
    <s v="added"/>
    <m/>
    <x v="0"/>
  </r>
  <r>
    <n v="990"/>
    <s v="Rose-Marie and Jack R Anderson Foundation_Oklahoma State University Foundation20021000"/>
    <s v="Rose-Marie and Jack R Anderson Foundation"/>
    <x v="65"/>
    <n v="1000"/>
    <x v="1"/>
    <s v="added"/>
    <m/>
    <x v="1"/>
  </r>
  <r>
    <n v="990"/>
    <s v="Rose-Marie and Jack R Anderson Foundation_Pathways200220000"/>
    <s v="Rose-Marie and Jack R Anderson Foundation"/>
    <x v="67"/>
    <n v="20000"/>
    <x v="1"/>
    <s v="added"/>
    <m/>
    <x v="1"/>
  </r>
  <r>
    <n v="990"/>
    <s v="Rose-Marie and Jack R Anderson Foundation_Public Education Partnership200220000"/>
    <s v="Rose-Marie and Jack R Anderson Foundation"/>
    <x v="95"/>
    <n v="20000"/>
    <x v="1"/>
    <s v="added"/>
    <m/>
    <x v="1"/>
  </r>
  <r>
    <n v="990"/>
    <s v="Rose-Marie and Jack R Anderson Foundation_Radio America20021000"/>
    <s v="Rose-Marie and Jack R Anderson Foundation"/>
    <x v="96"/>
    <n v="1000"/>
    <x v="1"/>
    <s v="added"/>
    <m/>
    <x v="2"/>
  </r>
  <r>
    <n v="990"/>
    <s v="Rose-Marie and Jack R Anderson Foundation_Reformed Church of Bronxville20025000"/>
    <s v="Rose-Marie and Jack R Anderson Foundation"/>
    <x v="97"/>
    <n v="5000"/>
    <x v="1"/>
    <s v="added"/>
    <m/>
    <x v="0"/>
  </r>
  <r>
    <n v="990"/>
    <s v="Rose-Marie and Jack R Anderson Foundation_Riverside Theatre20021000"/>
    <s v="Rose-Marie and Jack R Anderson Foundation"/>
    <x v="69"/>
    <n v="1000"/>
    <x v="1"/>
    <s v="added"/>
    <m/>
    <x v="0"/>
  </r>
  <r>
    <n v="990"/>
    <s v="Rose-Marie and Jack R Anderson Foundation_Special Equestrians of the Treasure Coast20021000"/>
    <s v="Rose-Marie and Jack R Anderson Foundation"/>
    <x v="71"/>
    <n v="1000"/>
    <x v="1"/>
    <s v="added"/>
    <m/>
    <x v="0"/>
  </r>
  <r>
    <n v="990"/>
    <s v="Rose-Marie and Jack R Anderson Foundation_Spencer Foundation for Head &amp; Neck Cancer Research200210000"/>
    <s v="Rose-Marie and Jack R Anderson Foundation"/>
    <x v="98"/>
    <n v="10000"/>
    <x v="1"/>
    <s v="added"/>
    <m/>
    <x v="0"/>
  </r>
  <r>
    <n v="990"/>
    <s v="Rose-Marie and Jack R Anderson Foundation_Susan G. Komen Foundation20021000"/>
    <s v="Rose-Marie and Jack R Anderson Foundation"/>
    <x v="73"/>
    <n v="1000"/>
    <x v="1"/>
    <s v="added"/>
    <m/>
    <x v="0"/>
  </r>
  <r>
    <n v="990"/>
    <s v="Rose-Marie and Jack R Anderson Foundation_The Family Place20021000"/>
    <s v="Rose-Marie and Jack R Anderson Foundation"/>
    <x v="76"/>
    <n v="1000"/>
    <x v="1"/>
    <s v="added"/>
    <m/>
    <x v="0"/>
  </r>
  <r>
    <n v="990"/>
    <s v="Rose-Marie and Jack R Anderson Foundation_Time to Rise Program20022000"/>
    <s v="Rose-Marie and Jack R Anderson Foundation"/>
    <x v="99"/>
    <n v="2000"/>
    <x v="1"/>
    <s v="added"/>
    <m/>
    <x v="0"/>
  </r>
  <r>
    <n v="990"/>
    <s v="Rose-Marie and Jack R Anderson Foundation_United Methodist Children's Home200210000"/>
    <s v="Rose-Marie and Jack R Anderson Foundation"/>
    <x v="80"/>
    <n v="10000"/>
    <x v="1"/>
    <s v="added"/>
    <m/>
    <x v="0"/>
  </r>
  <r>
    <n v="990"/>
    <s v="Rose-Marie and Jack R Anderson Foundation_University Heart Center- Tucson20025000"/>
    <s v="Rose-Marie and Jack R Anderson Foundation"/>
    <x v="81"/>
    <n v="5000"/>
    <x v="1"/>
    <s v="added"/>
    <m/>
    <x v="1"/>
  </r>
  <r>
    <n v="990"/>
    <s v="Rose-Marie and Jack R Anderson Foundation_Vanderbilt University20022000"/>
    <s v="Rose-Marie and Jack R Anderson Foundation"/>
    <x v="83"/>
    <n v="2000"/>
    <x v="1"/>
    <s v="added"/>
    <m/>
    <x v="1"/>
  </r>
  <r>
    <n v="990"/>
    <s v="Rose-Marie and Jack R Anderson Foundation_Vanguard Charitable Endowment Fund2002170000"/>
    <s v="Rose-Marie and Jack R Anderson Foundation"/>
    <x v="84"/>
    <n v="170000"/>
    <x v="1"/>
    <s v="added"/>
    <m/>
    <x v="1"/>
  </r>
  <r>
    <n v="990"/>
    <s v="Rose-Marie and Jack R Anderson Foundation_Alzheimer's Association200310000"/>
    <s v="Rose-Marie and Jack R Anderson Foundation"/>
    <x v="100"/>
    <n v="10000"/>
    <x v="2"/>
    <s v="added"/>
    <m/>
    <x v="0"/>
  </r>
  <r>
    <n v="990"/>
    <s v="Rose-Marie and Jack R Anderson Foundation_Cascade DAR20032000"/>
    <s v="Rose-Marie and Jack R Anderson Foundation"/>
    <x v="101"/>
    <n v="2000"/>
    <x v="2"/>
    <s v="added"/>
    <m/>
    <x v="1"/>
  </r>
  <r>
    <n v="990"/>
    <s v="Rose-Marie and Jack R Anderson Foundation_Children's Scholarship Fund2003250000"/>
    <s v="Rose-Marie and Jack R Anderson Foundation"/>
    <x v="16"/>
    <n v="250000"/>
    <x v="2"/>
    <s v="added"/>
    <m/>
    <x v="1"/>
  </r>
  <r>
    <n v="990"/>
    <s v="Rose-Marie and Jack R Anderson Foundation_Commonwealth Foundation200330000"/>
    <s v="Rose-Marie and Jack R Anderson Foundation"/>
    <x v="18"/>
    <n v="30000"/>
    <x v="2"/>
    <s v="added"/>
    <m/>
    <x v="2"/>
  </r>
  <r>
    <n v="990"/>
    <s v="Rose-Marie and Jack R Anderson Foundation_Hoover Institution200350000"/>
    <s v="Rose-Marie and Jack R Anderson Foundation"/>
    <x v="38"/>
    <n v="50000"/>
    <x v="2"/>
    <s v="added"/>
    <m/>
    <x v="2"/>
  </r>
  <r>
    <n v="990"/>
    <s v="Rose-Marie and Jack R Anderson Foundation_John Hopkins Wilmer Eye Institute200325000"/>
    <s v="Rose-Marie and Jack R Anderson Foundation"/>
    <x v="102"/>
    <n v="25000"/>
    <x v="2"/>
    <s v="added"/>
    <m/>
    <x v="0"/>
  </r>
  <r>
    <n v="990"/>
    <s v="Rose-Marie and Jack R Anderson Foundation_Mental Health Association of Greater Dallas20035000"/>
    <s v="Rose-Marie and Jack R Anderson Foundation"/>
    <x v="103"/>
    <n v="5000"/>
    <x v="2"/>
    <s v="added"/>
    <m/>
    <x v="0"/>
  </r>
  <r>
    <n v="990"/>
    <s v="Rose-Marie and Jack R Anderson Foundation_Miami University School of Business2003824482"/>
    <s v="Rose-Marie and Jack R Anderson Foundation"/>
    <x v="52"/>
    <n v="824482"/>
    <x v="2"/>
    <s v="added"/>
    <m/>
    <x v="1"/>
  </r>
  <r>
    <n v="990"/>
    <s v="Rose-Marie and Jack R Anderson Foundation_Milton &amp; Rose D. Friedman Foundation2003200000"/>
    <s v="Rose-Marie and Jack R Anderson Foundation"/>
    <x v="54"/>
    <n v="200000"/>
    <x v="2"/>
    <s v="added"/>
    <m/>
    <x v="2"/>
  </r>
  <r>
    <n v="990"/>
    <s v="Rose-Marie and Jack R Anderson Foundation_National Academy of Sciences Engr &amp; Institute of Medicine200355000"/>
    <s v="Rose-Marie and Jack R Anderson Foundation"/>
    <x v="55"/>
    <n v="55000"/>
    <x v="2"/>
    <s v="added"/>
    <m/>
    <x v="0"/>
  </r>
  <r>
    <n v="990"/>
    <s v="Rose-Marie and Jack R Anderson Foundation_National Center for Policy Analysis200325000"/>
    <s v="Rose-Marie and Jack R Anderson Foundation"/>
    <x v="56"/>
    <n v="25000"/>
    <x v="2"/>
    <s v="added"/>
    <m/>
    <x v="2"/>
  </r>
  <r>
    <n v="990"/>
    <s v="Rose-Marie and Jack R Anderson Foundation_Pathways200325000"/>
    <s v="Rose-Marie and Jack R Anderson Foundation"/>
    <x v="67"/>
    <n v="25000"/>
    <x v="2"/>
    <s v="added"/>
    <m/>
    <x v="1"/>
  </r>
  <r>
    <n v="990"/>
    <s v="Rose-Marie and Jack R Anderson Foundation_Public Education Partnership200315000"/>
    <s v="Rose-Marie and Jack R Anderson Foundation"/>
    <x v="95"/>
    <n v="15000"/>
    <x v="2"/>
    <s v="added"/>
    <m/>
    <x v="1"/>
  </r>
  <r>
    <n v="990"/>
    <s v="Rose-Marie and Jack R Anderson Foundation_Sonoma State University Academic Foundation200350000"/>
    <s v="Rose-Marie and Jack R Anderson Foundation"/>
    <x v="104"/>
    <n v="50000"/>
    <x v="2"/>
    <s v="added"/>
    <m/>
    <x v="1"/>
  </r>
  <r>
    <n v="990"/>
    <s v="Rose-Marie and Jack R Anderson Foundation_Student Sponsor Partnership200325000"/>
    <s v="Rose-Marie and Jack R Anderson Foundation"/>
    <x v="105"/>
    <n v="25000"/>
    <x v="2"/>
    <s v="added"/>
    <m/>
    <x v="1"/>
  </r>
  <r>
    <n v="990"/>
    <s v="Rose-Marie and Jack R Anderson Foundation_The Nancy Hyatt Peattie Endowment200350000"/>
    <s v="Rose-Marie and Jack R Anderson Foundation"/>
    <x v="106"/>
    <n v="50000"/>
    <x v="2"/>
    <s v="added"/>
    <m/>
    <x v="0"/>
  </r>
  <r>
    <n v="990"/>
    <s v="Rose-Marie and Jack R Anderson Foundation_Washington and Lee University20037000"/>
    <s v="Rose-Marie and Jack R Anderson Foundation"/>
    <x v="107"/>
    <n v="7000"/>
    <x v="2"/>
    <s v="added"/>
    <m/>
    <x v="1"/>
  </r>
  <r>
    <n v="990"/>
    <s v="Rose-Marie and Jack R Anderson Foundation_Vanguard Charitable Endowment Fund200325000"/>
    <s v="Rose-Marie and Jack R Anderson Foundation"/>
    <x v="84"/>
    <n v="25000"/>
    <x v="2"/>
    <s v="added"/>
    <m/>
    <x v="1"/>
  </r>
  <r>
    <n v="990"/>
    <s v="Rose-Marie and Jack R Anderson Foundation_Black Mountain Conservancy200410000"/>
    <s v="Rose-Marie and Jack R Anderson Foundation"/>
    <x v="8"/>
    <n v="10000"/>
    <x v="3"/>
    <s v="added"/>
    <m/>
    <x v="1"/>
  </r>
  <r>
    <n v="990"/>
    <s v="Rose-Marie and Jack R Anderson Foundation_Children's Scholarship Fund2004250000"/>
    <s v="Rose-Marie and Jack R Anderson Foundation"/>
    <x v="16"/>
    <n v="250000"/>
    <x v="3"/>
    <s v="added"/>
    <m/>
    <x v="1"/>
  </r>
  <r>
    <n v="990"/>
    <s v="Rose-Marie and Jack R Anderson Foundation_Columbia Business School200420000"/>
    <s v="Rose-Marie and Jack R Anderson Foundation"/>
    <x v="108"/>
    <n v="20000"/>
    <x v="3"/>
    <s v="added"/>
    <m/>
    <x v="1"/>
  </r>
  <r>
    <n v="990"/>
    <s v="Rose-Marie and Jack R Anderson Foundation_Commonwealth Foundation200440000"/>
    <s v="Rose-Marie and Jack R Anderson Foundation"/>
    <x v="18"/>
    <n v="40000"/>
    <x v="3"/>
    <s v="added"/>
    <m/>
    <x v="2"/>
  </r>
  <r>
    <n v="990"/>
    <s v="Rose-Marie and Jack R Anderson Foundation_Greenwich Hospital Radiological Department20045000"/>
    <s v="Rose-Marie and Jack R Anderson Foundation"/>
    <x v="109"/>
    <n v="5000"/>
    <x v="3"/>
    <s v="added"/>
    <m/>
    <x v="0"/>
  </r>
  <r>
    <n v="990"/>
    <s v="Rose-Marie and Jack R Anderson Foundation_Hoover Institution200450000"/>
    <s v="Rose-Marie and Jack R Anderson Foundation"/>
    <x v="38"/>
    <n v="50000"/>
    <x v="3"/>
    <s v="added"/>
    <m/>
    <x v="2"/>
  </r>
  <r>
    <n v="990"/>
    <s v="Rose-Marie and Jack R Anderson Foundation_Indian River Habitat for Humanity200420000"/>
    <s v="Rose-Marie and Jack R Anderson Foundation"/>
    <x v="90"/>
    <n v="20000"/>
    <x v="3"/>
    <s v="added"/>
    <m/>
    <x v="0"/>
  </r>
  <r>
    <n v="990"/>
    <s v="Rose-Marie and Jack R Anderson Foundation_Miami University School of Business2004785000"/>
    <s v="Rose-Marie and Jack R Anderson Foundation"/>
    <x v="52"/>
    <n v="785000"/>
    <x v="3"/>
    <s v="added"/>
    <m/>
    <x v="1"/>
  </r>
  <r>
    <n v="990"/>
    <s v="Rose-Marie and Jack R Anderson Foundation_Milton &amp; Rose D. Friedman Foundation2004225000"/>
    <s v="Rose-Marie and Jack R Anderson Foundation"/>
    <x v="54"/>
    <n v="225000"/>
    <x v="3"/>
    <s v="added"/>
    <m/>
    <x v="2"/>
  </r>
  <r>
    <n v="990"/>
    <s v="Rose-Marie and Jack R Anderson Foundation_National Academy of Sciences Engr &amp; Institute of Medicine200463500"/>
    <s v="Rose-Marie and Jack R Anderson Foundation"/>
    <x v="55"/>
    <n v="63500"/>
    <x v="3"/>
    <s v="added"/>
    <m/>
    <x v="0"/>
  </r>
  <r>
    <n v="990"/>
    <s v="Rose-Marie and Jack R Anderson Foundation_National Center for Policy Analysis200440000"/>
    <s v="Rose-Marie and Jack R Anderson Foundation"/>
    <x v="56"/>
    <n v="40000"/>
    <x v="3"/>
    <s v="added"/>
    <m/>
    <x v="2"/>
  </r>
  <r>
    <n v="990"/>
    <s v="Rose-Marie and Jack R Anderson Foundation_Palmer R. Chitester Fund200420000"/>
    <s v="Rose-Marie and Jack R Anderson Foundation"/>
    <x v="110"/>
    <n v="20000"/>
    <x v="3"/>
    <s v="added"/>
    <m/>
    <x v="2"/>
  </r>
  <r>
    <n v="990"/>
    <s v="Rose-Marie and Jack R Anderson Foundation_Parks and Recreation Foundation20045000"/>
    <s v="Rose-Marie and Jack R Anderson Foundation"/>
    <x v="111"/>
    <n v="5000"/>
    <x v="3"/>
    <s v="added"/>
    <m/>
    <x v="1"/>
  </r>
  <r>
    <n v="990"/>
    <s v="Rose-Marie and Jack R Anderson Foundation_Pathways200430000"/>
    <s v="Rose-Marie and Jack R Anderson Foundation"/>
    <x v="67"/>
    <n v="30000"/>
    <x v="3"/>
    <s v="added"/>
    <m/>
    <x v="1"/>
  </r>
  <r>
    <n v="990"/>
    <s v="Rose-Marie and Jack R Anderson Foundation_Phoenix Art Museum20044000"/>
    <s v="Rose-Marie and Jack R Anderson Foundation"/>
    <x v="112"/>
    <n v="4000"/>
    <x v="3"/>
    <s v="added"/>
    <m/>
    <x v="0"/>
  </r>
  <r>
    <n v="990"/>
    <s v="Rose-Marie and Jack R Anderson Foundation_Pilgrims' Peace Center20045000"/>
    <s v="Rose-Marie and Jack R Anderson Foundation"/>
    <x v="113"/>
    <n v="5000"/>
    <x v="3"/>
    <s v="added"/>
    <m/>
    <x v="0"/>
  </r>
  <r>
    <n v="990"/>
    <s v="Rose-Marie and Jack R Anderson Foundation_Student Sponsor Partnership200425000"/>
    <s v="Rose-Marie and Jack R Anderson Foundation"/>
    <x v="105"/>
    <n v="25000"/>
    <x v="3"/>
    <s v="added"/>
    <m/>
    <x v="1"/>
  </r>
  <r>
    <n v="990"/>
    <s v="Rose-Marie and Jack R Anderson Foundation_The Carolyn Stolman Fund200425000"/>
    <s v="Rose-Marie and Jack R Anderson Foundation"/>
    <x v="114"/>
    <n v="25000"/>
    <x v="3"/>
    <s v="added"/>
    <m/>
    <x v="0"/>
  </r>
  <r>
    <n v="990"/>
    <s v="Rose-Marie and Jack R Anderson Foundation_The Smile Train2004250"/>
    <s v="Rose-Marie and Jack R Anderson Foundation"/>
    <x v="115"/>
    <n v="250"/>
    <x v="3"/>
    <s v="added"/>
    <m/>
    <x v="0"/>
  </r>
  <r>
    <n v="990"/>
    <s v="Rose-Marie and Jack R Anderson Foundation_Vanguard Charitable Endowment Fund200427000"/>
    <s v="Rose-Marie and Jack R Anderson Foundation"/>
    <x v="84"/>
    <n v="27000"/>
    <x v="3"/>
    <s v="added"/>
    <m/>
    <x v="1"/>
  </r>
  <r>
    <n v="990"/>
    <s v="Rose-Marie and Jack R Anderson Foundation_Cato Institute200625000"/>
    <s v="Rose-Marie and Jack R Anderson Foundation"/>
    <x v="116"/>
    <n v="25000"/>
    <x v="4"/>
    <s v="added"/>
    <m/>
    <x v="2"/>
  </r>
  <r>
    <n v="990"/>
    <s v="Rose-Marie and Jack R Anderson Foundation_Children's Scholarship Fund2006250000"/>
    <s v="Rose-Marie and Jack R Anderson Foundation"/>
    <x v="16"/>
    <n v="250000"/>
    <x v="4"/>
    <s v="added"/>
    <m/>
    <x v="1"/>
  </r>
  <r>
    <n v="990"/>
    <s v="Rose-Marie and Jack R Anderson Foundation_Columbia Business School200620000"/>
    <s v="Rose-Marie and Jack R Anderson Foundation"/>
    <x v="108"/>
    <n v="20000"/>
    <x v="4"/>
    <s v="added"/>
    <m/>
    <x v="1"/>
  </r>
  <r>
    <n v="990"/>
    <s v="Rose-Marie and Jack R Anderson Foundation_Commonwealth Foundation200640000"/>
    <s v="Rose-Marie and Jack R Anderson Foundation"/>
    <x v="18"/>
    <n v="40000"/>
    <x v="4"/>
    <s v="added"/>
    <m/>
    <x v="2"/>
  </r>
  <r>
    <n v="990"/>
    <s v="Rose-Marie and Jack R Anderson Foundation_Community Answers200610000"/>
    <s v="Rose-Marie and Jack R Anderson Foundation"/>
    <x v="117"/>
    <n v="10000"/>
    <x v="4"/>
    <s v="added"/>
    <m/>
    <x v="0"/>
  </r>
  <r>
    <n v="990"/>
    <s v="Rose-Marie and Jack R Anderson Foundation_Endowment for Inner-City Education200625000"/>
    <s v="Rose-Marie and Jack R Anderson Foundation"/>
    <x v="118"/>
    <n v="25000"/>
    <x v="4"/>
    <s v="added"/>
    <m/>
    <x v="0"/>
  </r>
  <r>
    <n v="990"/>
    <s v="Rose-Marie and Jack R Anderson Foundation_George Washington's Mount Vernon200625000"/>
    <s v="Rose-Marie and Jack R Anderson Foundation"/>
    <x v="119"/>
    <n v="25000"/>
    <x v="4"/>
    <s v="added"/>
    <m/>
    <x v="0"/>
  </r>
  <r>
    <n v="990"/>
    <s v="Rose-Marie and Jack R Anderson Foundation_Grandview Heights T.C. Building Fund2006225000"/>
    <s v="Rose-Marie and Jack R Anderson Foundation"/>
    <x v="120"/>
    <n v="225000"/>
    <x v="4"/>
    <s v="added"/>
    <m/>
    <x v="0"/>
  </r>
  <r>
    <n v="990"/>
    <s v="Rose-Marie and Jack R Anderson Foundation_Heard Museum20064400"/>
    <s v="Rose-Marie and Jack R Anderson Foundation"/>
    <x v="36"/>
    <n v="4400"/>
    <x v="4"/>
    <s v="added"/>
    <m/>
    <x v="0"/>
  </r>
  <r>
    <n v="990"/>
    <s v="Rose-Marie and Jack R Anderson Foundation_Hoover Institution2006100000"/>
    <s v="Rose-Marie and Jack R Anderson Foundation"/>
    <x v="38"/>
    <n v="100000"/>
    <x v="4"/>
    <s v="added"/>
    <m/>
    <x v="2"/>
  </r>
  <r>
    <n v="990"/>
    <s v="Rose-Marie and Jack R Anderson Foundation_Kappa Delta Scholarship Fd200625000"/>
    <s v="Rose-Marie and Jack R Anderson Foundation"/>
    <x v="42"/>
    <n v="25000"/>
    <x v="4"/>
    <s v="added"/>
    <m/>
    <x v="1"/>
  </r>
  <r>
    <n v="990"/>
    <s v="Rose-Marie and Jack R Anderson Foundation_Miami University School of Business2006102769"/>
    <s v="Rose-Marie and Jack R Anderson Foundation"/>
    <x v="52"/>
    <n v="102769"/>
    <x v="4"/>
    <s v="added"/>
    <m/>
    <x v="1"/>
  </r>
  <r>
    <n v="990"/>
    <s v="Rose-Marie and Jack R Anderson Foundation_Miami University Deans Scholarship Business Discr. Fd. 2006100000"/>
    <s v="Rose-Marie and Jack R Anderson Foundation"/>
    <x v="121"/>
    <n v="100000"/>
    <x v="4"/>
    <s v="added"/>
    <m/>
    <x v="1"/>
  </r>
  <r>
    <n v="990"/>
    <s v="Rose-Marie and Jack R Anderson Foundation_Miami University Anderson Lecture Series Fd2006500000"/>
    <s v="Rose-Marie and Jack R Anderson Foundation"/>
    <x v="122"/>
    <n v="500000"/>
    <x v="4"/>
    <s v="added"/>
    <m/>
    <x v="1"/>
  </r>
  <r>
    <n v="990"/>
    <s v="Rose-Marie and Jack R Anderson Foundation_Milton &amp; Rose D. Friedman Foundation2006198000"/>
    <s v="Rose-Marie and Jack R Anderson Foundation"/>
    <x v="54"/>
    <n v="198000"/>
    <x v="4"/>
    <s v="added"/>
    <m/>
    <x v="2"/>
  </r>
  <r>
    <n v="990"/>
    <s v="Rose-Marie and Jack R Anderson Foundation_National Academies Brice Alberts Sc. Fund200610000"/>
    <s v="Rose-Marie and Jack R Anderson Foundation"/>
    <x v="123"/>
    <n v="10000"/>
    <x v="4"/>
    <s v="added"/>
    <m/>
    <x v="0"/>
  </r>
  <r>
    <n v="990"/>
    <s v="Rose-Marie and Jack R Anderson Foundation_National Academies200667400"/>
    <s v="Rose-Marie and Jack R Anderson Foundation"/>
    <x v="124"/>
    <n v="67400"/>
    <x v="4"/>
    <s v="added"/>
    <m/>
    <x v="0"/>
  </r>
  <r>
    <n v="990"/>
    <s v="Rose-Marie and Jack R Anderson Foundation_National Academies200620000"/>
    <s v="Rose-Marie and Jack R Anderson Foundation"/>
    <x v="124"/>
    <n v="20000"/>
    <x v="4"/>
    <s v="added"/>
    <m/>
    <x v="0"/>
  </r>
  <r>
    <n v="990"/>
    <s v="Rose-Marie and Jack R Anderson Foundation_National Center for Policy Analysis200640000"/>
    <s v="Rose-Marie and Jack R Anderson Foundation"/>
    <x v="56"/>
    <n v="40000"/>
    <x v="4"/>
    <s v="added"/>
    <m/>
    <x v="2"/>
  </r>
  <r>
    <n v="990"/>
    <s v="Rose-Marie and Jack R Anderson Foundation_N. Greenwich Congreg. Church200610000"/>
    <s v="Rose-Marie and Jack R Anderson Foundation"/>
    <x v="125"/>
    <n v="10000"/>
    <x v="4"/>
    <s v="added"/>
    <m/>
    <x v="0"/>
  </r>
  <r>
    <n v="990"/>
    <s v="Rose-Marie and Jack R Anderson Foundation_Pathways200650000"/>
    <s v="Rose-Marie and Jack R Anderson Foundation"/>
    <x v="67"/>
    <n v="50000"/>
    <x v="4"/>
    <s v="added"/>
    <m/>
    <x v="1"/>
  </r>
  <r>
    <n v="990"/>
    <s v="Rose-Marie and Jack R Anderson Foundation_Public Education Partnership200610000"/>
    <s v="Rose-Marie and Jack R Anderson Foundation"/>
    <x v="95"/>
    <n v="10000"/>
    <x v="4"/>
    <s v="added"/>
    <m/>
    <x v="1"/>
  </r>
  <r>
    <n v="990"/>
    <s v="Rose-Marie and Jack R Anderson Foundation_St. Anthony on the Desert Episcopal Church200625000"/>
    <s v="Rose-Marie and Jack R Anderson Foundation"/>
    <x v="126"/>
    <n v="25000"/>
    <x v="4"/>
    <s v="added"/>
    <m/>
    <x v="0"/>
  </r>
  <r>
    <n v="990"/>
    <s v="Rose-Marie and Jack R Anderson Foundation_St. Michael's Church200625000"/>
    <s v="Rose-Marie and Jack R Anderson Foundation"/>
    <x v="127"/>
    <n v="25000"/>
    <x v="4"/>
    <s v="added"/>
    <m/>
    <x v="0"/>
  </r>
  <r>
    <n v="990"/>
    <s v="Rose-Marie and Jack R Anderson Foundation_Student Sponsor Partnership200625000"/>
    <s v="Rose-Marie and Jack R Anderson Foundation"/>
    <x v="105"/>
    <n v="25000"/>
    <x v="4"/>
    <s v="added"/>
    <m/>
    <x v="1"/>
  </r>
  <r>
    <n v="990"/>
    <s v="Rose-Marie and Jack R Anderson Foundation_Vanguard Charitable Endowment Fund200635431"/>
    <s v="Rose-Marie and Jack R Anderson Foundation"/>
    <x v="84"/>
    <n v="35431"/>
    <x v="4"/>
    <s v="added"/>
    <m/>
    <x v="1"/>
  </r>
  <r>
    <n v="990"/>
    <s v="Rose-Marie and Jack R Anderson Foundation_From K-1 Capital Partners200740"/>
    <s v="Rose-Marie and Jack R Anderson Foundation"/>
    <x v="128"/>
    <n v="40"/>
    <x v="5"/>
    <s v="added"/>
    <m/>
    <x v="1"/>
  </r>
  <r>
    <n v="990"/>
    <s v="Rose-Marie and Jack R Anderson Foundation_Hoover Institution2007150000"/>
    <s v="Rose-Marie and Jack R Anderson Foundation"/>
    <x v="38"/>
    <n v="150000"/>
    <x v="5"/>
    <s v="added"/>
    <m/>
    <x v="2"/>
  </r>
  <r>
    <n v="990"/>
    <s v="Rose-Marie and Jack R Anderson Foundation_National Center for Policy Analysis200740000"/>
    <s v="Rose-Marie and Jack R Anderson Foundation"/>
    <x v="56"/>
    <n v="40000"/>
    <x v="5"/>
    <s v="added"/>
    <m/>
    <x v="2"/>
  </r>
  <r>
    <n v="990"/>
    <s v="Rose-Marie and Jack R Anderson Foundation_Kappa Delta Foundation200735000"/>
    <s v="Rose-Marie and Jack R Anderson Foundation"/>
    <x v="129"/>
    <n v="35000"/>
    <x v="5"/>
    <s v="added"/>
    <m/>
    <x v="1"/>
  </r>
  <r>
    <n v="990"/>
    <s v="Rose-Marie and Jack R Anderson Foundation_Columbia Business School200725000"/>
    <s v="Rose-Marie and Jack R Anderson Foundation"/>
    <x v="108"/>
    <n v="25000"/>
    <x v="5"/>
    <s v="added"/>
    <m/>
    <x v="1"/>
  </r>
  <r>
    <n v="990"/>
    <s v="Rose-Marie and Jack R Anderson Foundation_Miami University School of Business2007600000"/>
    <s v="Rose-Marie and Jack R Anderson Foundation"/>
    <x v="52"/>
    <n v="600000"/>
    <x v="5"/>
    <s v="added"/>
    <m/>
    <x v="1"/>
  </r>
  <r>
    <n v="990"/>
    <s v="Rose-Marie and Jack R Anderson Foundation_National Academies200763400"/>
    <s v="Rose-Marie and Jack R Anderson Foundation"/>
    <x v="124"/>
    <n v="63400"/>
    <x v="5"/>
    <s v="added"/>
    <m/>
    <x v="0"/>
  </r>
  <r>
    <n v="990"/>
    <s v="Rose-Marie and Jack R Anderson Foundation_John B. Vawar Ministries200725169"/>
    <s v="Rose-Marie and Jack R Anderson Foundation"/>
    <x v="130"/>
    <n v="25169"/>
    <x v="5"/>
    <s v="added"/>
    <m/>
    <x v="0"/>
  </r>
  <r>
    <n v="990"/>
    <s v="Rose-Marie and Jack R Anderson Foundation_Children's Scholarship Fund2007300000"/>
    <s v="Rose-Marie and Jack R Anderson Foundation"/>
    <x v="16"/>
    <n v="300000"/>
    <x v="5"/>
    <s v="added"/>
    <m/>
    <x v="1"/>
  </r>
  <r>
    <n v="990"/>
    <s v="Rose-Marie and Jack R Anderson Foundation_Commonwealth Foundation200740000"/>
    <s v="Rose-Marie and Jack R Anderson Foundation"/>
    <x v="18"/>
    <n v="40000"/>
    <x v="5"/>
    <s v="added"/>
    <m/>
    <x v="2"/>
  </r>
  <r>
    <n v="990"/>
    <s v="Rose-Marie and Jack R Anderson Foundation_Endowment for Inner-City Education200725000"/>
    <s v="Rose-Marie and Jack R Anderson Foundation"/>
    <x v="118"/>
    <n v="25000"/>
    <x v="5"/>
    <s v="added"/>
    <m/>
    <x v="0"/>
  </r>
  <r>
    <n v="990"/>
    <s v="Rose-Marie and Jack R Anderson Foundation_Student Sponsor Partnership200725000"/>
    <s v="Rose-Marie and Jack R Anderson Foundation"/>
    <x v="105"/>
    <n v="25000"/>
    <x v="5"/>
    <s v="added"/>
    <m/>
    <x v="1"/>
  </r>
  <r>
    <n v="990"/>
    <s v="Rose-Marie and Jack R Anderson Foundation_East Meets West Foundation200793859"/>
    <s v="Rose-Marie and Jack R Anderson Foundation"/>
    <x v="131"/>
    <n v="93859"/>
    <x v="5"/>
    <s v="added"/>
    <m/>
    <x v="0"/>
  </r>
  <r>
    <n v="990"/>
    <s v="Rose-Marie and Jack R Anderson Foundation_Pathways200725000"/>
    <s v="Rose-Marie and Jack R Anderson Foundation"/>
    <x v="67"/>
    <n v="25000"/>
    <x v="5"/>
    <s v="added"/>
    <m/>
    <x v="1"/>
  </r>
  <r>
    <n v="990"/>
    <s v="Rose-Marie and Jack R Anderson Foundation_Greenwich Emergency Medical Service2007500"/>
    <s v="Rose-Marie and Jack R Anderson Foundation"/>
    <x v="132"/>
    <n v="500"/>
    <x v="5"/>
    <s v="added"/>
    <m/>
    <x v="0"/>
  </r>
  <r>
    <n v="990"/>
    <s v="Rose-Marie and Jack R Anderson Foundation_Birthright20075000"/>
    <s v="Rose-Marie and Jack R Anderson Foundation"/>
    <x v="133"/>
    <n v="5000"/>
    <x v="5"/>
    <s v="added"/>
    <m/>
    <x v="2"/>
  </r>
  <r>
    <n v="990"/>
    <s v="Rose-Marie and Jack R Anderson Foundation_Cato Institute200750000"/>
    <s v="Rose-Marie and Jack R Anderson Foundation"/>
    <x v="116"/>
    <n v="50000"/>
    <x v="5"/>
    <s v="added"/>
    <m/>
    <x v="2"/>
  </r>
  <r>
    <n v="990"/>
    <s v="Rose-Marie and Jack R Anderson Foundation_American Friends of the IEA200710000"/>
    <s v="Rose-Marie and Jack R Anderson Foundation"/>
    <x v="134"/>
    <n v="10000"/>
    <x v="5"/>
    <s v="added"/>
    <m/>
    <x v="2"/>
  </r>
  <r>
    <n v="990"/>
    <s v="Rose-Marie and Jack R Anderson Foundation_Milton &amp; Rose D. Friedman Foundation2007300000"/>
    <s v="Rose-Marie and Jack R Anderson Foundation"/>
    <x v="54"/>
    <n v="300000"/>
    <x v="5"/>
    <s v="added"/>
    <m/>
    <x v="2"/>
  </r>
  <r>
    <n v="990"/>
    <s v="Rose-Marie and Jack R Anderson Foundation_Vanguard Charitable Endowment Fund2007525000"/>
    <s v="Rose-Marie and Jack R Anderson Foundation"/>
    <x v="84"/>
    <n v="525000"/>
    <x v="5"/>
    <s v="added"/>
    <m/>
    <x v="1"/>
  </r>
  <r>
    <n v="990"/>
    <s v="Rose-Marie and Jack R Anderson Foundation_Cato Institute200874600"/>
    <s v="Rose-Marie and Jack R Anderson Foundation"/>
    <x v="116"/>
    <n v="74600"/>
    <x v="6"/>
    <s v="added"/>
    <m/>
    <x v="2"/>
  </r>
  <r>
    <n v="990"/>
    <s v="Rose-Marie and Jack R Anderson Foundation_Children's Scholarship Fund2008300000"/>
    <s v="Rose-Marie and Jack R Anderson Foundation"/>
    <x v="16"/>
    <n v="300000"/>
    <x v="6"/>
    <s v="added"/>
    <m/>
    <x v="1"/>
  </r>
  <r>
    <n v="990"/>
    <s v="Rose-Marie and Jack R Anderson Foundation_Columbia Business School200825000"/>
    <s v="Rose-Marie and Jack R Anderson Foundation"/>
    <x v="108"/>
    <n v="25000"/>
    <x v="6"/>
    <s v="added"/>
    <m/>
    <x v="1"/>
  </r>
  <r>
    <n v="990"/>
    <s v="Rose-Marie and Jack R Anderson Foundation_Commonwealth Foundation200840000"/>
    <s v="Rose-Marie and Jack R Anderson Foundation"/>
    <x v="18"/>
    <n v="40000"/>
    <x v="6"/>
    <s v="added"/>
    <m/>
    <x v="2"/>
  </r>
  <r>
    <n v="990"/>
    <s v="Rose-Marie and Jack R Anderson Foundation_Endowment for Inner-City Education200825000"/>
    <s v="Rose-Marie and Jack R Anderson Foundation"/>
    <x v="118"/>
    <n v="25000"/>
    <x v="6"/>
    <s v="added"/>
    <m/>
    <x v="0"/>
  </r>
  <r>
    <n v="990"/>
    <s v="Rose-Marie and Jack R Anderson Foundation_From K-1 Capital Partners2008134"/>
    <s v="Rose-Marie and Jack R Anderson Foundation"/>
    <x v="128"/>
    <n v="134"/>
    <x v="6"/>
    <s v="added"/>
    <m/>
    <x v="1"/>
  </r>
  <r>
    <n v="990"/>
    <s v="Rose-Marie and Jack R Anderson Foundation_Greenwich Hospital200810000"/>
    <s v="Rose-Marie and Jack R Anderson Foundation"/>
    <x v="135"/>
    <n v="10000"/>
    <x v="6"/>
    <s v="added"/>
    <m/>
    <x v="0"/>
  </r>
  <r>
    <n v="990"/>
    <s v="Rose-Marie and Jack R Anderson Foundation_Hoover Institution2008200000"/>
    <s v="Rose-Marie and Jack R Anderson Foundation"/>
    <x v="38"/>
    <n v="200000"/>
    <x v="6"/>
    <s v="added"/>
    <m/>
    <x v="2"/>
  </r>
  <r>
    <n v="990"/>
    <s v="Rose-Marie and Jack R Anderson Foundation_Kappa Delta Foundation200835000"/>
    <s v="Rose-Marie and Jack R Anderson Foundation"/>
    <x v="129"/>
    <n v="35000"/>
    <x v="6"/>
    <s v="added"/>
    <m/>
    <x v="1"/>
  </r>
  <r>
    <n v="990"/>
    <s v="Rose-Marie and Jack R Anderson Foundation_Miami University School of Business2008400000"/>
    <s v="Rose-Marie and Jack R Anderson Foundation"/>
    <x v="52"/>
    <n v="400000"/>
    <x v="6"/>
    <s v="added"/>
    <m/>
    <x v="1"/>
  </r>
  <r>
    <n v="990"/>
    <s v="Rose-Marie and Jack R Anderson Foundation_Milton &amp; Rose D. Friedman Foundation2008300000"/>
    <s v="Rose-Marie and Jack R Anderson Foundation"/>
    <x v="54"/>
    <n v="300000"/>
    <x v="6"/>
    <s v="added"/>
    <m/>
    <x v="2"/>
  </r>
  <r>
    <n v="990"/>
    <s v="Rose-Marie and Jack R Anderson Foundation_National Academies2008100000"/>
    <s v="Rose-Marie and Jack R Anderson Foundation"/>
    <x v="124"/>
    <n v="100000"/>
    <x v="6"/>
    <s v="added"/>
    <m/>
    <x v="0"/>
  </r>
  <r>
    <n v="990"/>
    <s v="Rose-Marie and Jack R Anderson Foundation_National Center for Policy Analysis200850000"/>
    <s v="Rose-Marie and Jack R Anderson Foundation"/>
    <x v="56"/>
    <n v="50000"/>
    <x v="6"/>
    <s v="added"/>
    <m/>
    <x v="2"/>
  </r>
  <r>
    <n v="990"/>
    <s v="Rose-Marie and Jack R Anderson Foundation_Pathways200835350"/>
    <s v="Rose-Marie and Jack R Anderson Foundation"/>
    <x v="67"/>
    <n v="35350"/>
    <x v="6"/>
    <s v="added"/>
    <m/>
    <x v="1"/>
  </r>
  <r>
    <n v="990"/>
    <s v="Rose-Marie and Jack R Anderson Foundation_Student Sponsor Partnership200825000"/>
    <s v="Rose-Marie and Jack R Anderson Foundation"/>
    <x v="105"/>
    <n v="25000"/>
    <x v="6"/>
    <s v="added"/>
    <m/>
    <x v="1"/>
  </r>
  <r>
    <n v="990"/>
    <s v="Rose-Marie and Jack R Anderson Foundation_Vanguard Charitable Endowment Fund2008720000"/>
    <s v="Rose-Marie and Jack R Anderson Foundation"/>
    <x v="84"/>
    <n v="720000"/>
    <x v="6"/>
    <s v="added"/>
    <m/>
    <x v="1"/>
  </r>
  <r>
    <n v="990"/>
    <s v="Rose-Marie and Jack R Anderson Foundation_Hillsdale College200810000"/>
    <s v="Rose-Marie and Jack R Anderson Foundation"/>
    <x v="136"/>
    <n v="10000"/>
    <x v="6"/>
    <s v="added"/>
    <m/>
    <x v="1"/>
  </r>
  <r>
    <n v="990"/>
    <s v="Rose-Marie and Jack R Anderson Foundation_Floridians for School Choice200810000"/>
    <s v="Rose-Marie and Jack R Anderson Foundation"/>
    <x v="23"/>
    <n v="10000"/>
    <x v="6"/>
    <s v="added"/>
    <m/>
    <x v="2"/>
  </r>
  <r>
    <n v="990"/>
    <s v="Rose-Marie and Jack R Anderson Foundation_Studentnewsdaily.com200815000"/>
    <s v="Rose-Marie and Jack R Anderson Foundation"/>
    <x v="137"/>
    <n v="15000"/>
    <x v="6"/>
    <s v="added"/>
    <m/>
    <x v="2"/>
  </r>
  <r>
    <n v="990"/>
    <s v="Rose-Marie and Jack R Anderson Foundation_Indian River Hospital Foundation200810000"/>
    <s v="Rose-Marie and Jack R Anderson Foundation"/>
    <x v="40"/>
    <n v="10000"/>
    <x v="6"/>
    <s v="added"/>
    <m/>
    <x v="0"/>
  </r>
  <r>
    <n v="990"/>
    <s v="Rose-Marie and Jack R Anderson Foundation_AIDS Research &amp; Treatment Center of the Treasure Coast200810000"/>
    <s v="Rose-Marie and Jack R Anderson Foundation"/>
    <x v="138"/>
    <n v="10000"/>
    <x v="6"/>
    <s v="added"/>
    <m/>
    <x v="0"/>
  </r>
  <r>
    <n v="990"/>
    <s v="Rose-Marie and Jack R Anderson Foundation_Leukemia and Lymphoma Society20081000"/>
    <s v="Rose-Marie and Jack R Anderson Foundation"/>
    <x v="139"/>
    <n v="1000"/>
    <x v="6"/>
    <s v="added"/>
    <m/>
    <x v="0"/>
  </r>
  <r>
    <n v="990"/>
    <s v="Rose-Marie and Jack R Anderson Foundation_Heard Museum200810000"/>
    <s v="Rose-Marie and Jack R Anderson Foundation"/>
    <x v="36"/>
    <n v="10000"/>
    <x v="6"/>
    <s v="added"/>
    <m/>
    <x v="0"/>
  </r>
  <r>
    <n v="990"/>
    <s v="Rose-Marie and Jack R Anderson Foundation_United Methodist Children's Home200810000"/>
    <s v="Rose-Marie and Jack R Anderson Foundation"/>
    <x v="80"/>
    <n v="10000"/>
    <x v="6"/>
    <s v="added"/>
    <m/>
    <x v="0"/>
  </r>
  <r>
    <n v="990"/>
    <s v="Rose-Marie and Jack R Anderson Foundation_The Boggy Creek Gang2009500"/>
    <s v="Rose-Marie and Jack R Anderson Foundation"/>
    <x v="140"/>
    <n v="500"/>
    <x v="7"/>
    <s v="added"/>
    <m/>
    <x v="0"/>
  </r>
  <r>
    <n v="990"/>
    <s v="Rose-Marie and Jack R Anderson Foundation_Cato Institute200960000"/>
    <s v="Rose-Marie and Jack R Anderson Foundation"/>
    <x v="116"/>
    <n v="60000"/>
    <x v="7"/>
    <s v="added"/>
    <m/>
    <x v="2"/>
  </r>
  <r>
    <n v="990"/>
    <s v="Rose-Marie and Jack R Anderson Foundation_Children's Scholarship Fund2009400000"/>
    <s v="Rose-Marie and Jack R Anderson Foundation"/>
    <x v="16"/>
    <n v="400000"/>
    <x v="7"/>
    <s v="added"/>
    <m/>
    <x v="1"/>
  </r>
  <r>
    <n v="990"/>
    <s v="Rose-Marie and Jack R Anderson Foundation_Columbia Business School200935000"/>
    <s v="Rose-Marie and Jack R Anderson Foundation"/>
    <x v="108"/>
    <n v="35000"/>
    <x v="7"/>
    <s v="added"/>
    <m/>
    <x v="1"/>
  </r>
  <r>
    <n v="990"/>
    <s v="Rose-Marie and Jack R Anderson Foundation_Commonwealth Foundation200940000"/>
    <s v="Rose-Marie and Jack R Anderson Foundation"/>
    <x v="18"/>
    <n v="40000"/>
    <x v="7"/>
    <s v="added"/>
    <m/>
    <x v="2"/>
  </r>
  <r>
    <n v="990"/>
    <s v="Rose-Marie and Jack R Anderson Foundation_Endowment for Inner-City Education200925000"/>
    <s v="Rose-Marie and Jack R Anderson Foundation"/>
    <x v="118"/>
    <n v="25000"/>
    <x v="7"/>
    <s v="added"/>
    <m/>
    <x v="0"/>
  </r>
  <r>
    <n v="990"/>
    <s v="Rose-Marie and Jack R Anderson Foundation_CPR Education2009100000"/>
    <s v="Rose-Marie and Jack R Anderson Foundation"/>
    <x v="141"/>
    <n v="100000"/>
    <x v="7"/>
    <s v="added"/>
    <m/>
    <x v="0"/>
  </r>
  <r>
    <n v="990"/>
    <s v="Rose-Marie and Jack R Anderson Foundation_From K-1 Capital Partners2009113"/>
    <s v="Rose-Marie and Jack R Anderson Foundation"/>
    <x v="128"/>
    <n v="113"/>
    <x v="7"/>
    <s v="added"/>
    <m/>
    <x v="1"/>
  </r>
  <r>
    <n v="990"/>
    <s v="Rose-Marie and Jack R Anderson Foundation_East Meets West Foundation200957322"/>
    <s v="Rose-Marie and Jack R Anderson Foundation"/>
    <x v="131"/>
    <n v="57322"/>
    <x v="7"/>
    <s v="added"/>
    <m/>
    <x v="0"/>
  </r>
  <r>
    <n v="990"/>
    <s v="Rose-Marie and Jack R Anderson Foundation_Heard Museum200910000"/>
    <s v="Rose-Marie and Jack R Anderson Foundation"/>
    <x v="36"/>
    <n v="10000"/>
    <x v="7"/>
    <s v="added"/>
    <m/>
    <x v="0"/>
  </r>
  <r>
    <n v="990"/>
    <s v="Rose-Marie and Jack R Anderson Foundation_First Community Foundation20095000"/>
    <s v="Rose-Marie and Jack R Anderson Foundation"/>
    <x v="142"/>
    <n v="5000"/>
    <x v="7"/>
    <s v="added"/>
    <m/>
    <x v="0"/>
  </r>
  <r>
    <n v="990"/>
    <s v="Rose-Marie and Jack R Anderson Foundation_Hoover Institution2009200000"/>
    <s v="Rose-Marie and Jack R Anderson Foundation"/>
    <x v="38"/>
    <n v="200000"/>
    <x v="7"/>
    <s v="added"/>
    <m/>
    <x v="2"/>
  </r>
  <r>
    <n v="990"/>
    <s v="Rose-Marie and Jack R Anderson Foundation_Indian River Hospital Foundation200910000"/>
    <s v="Rose-Marie and Jack R Anderson Foundation"/>
    <x v="40"/>
    <n v="10000"/>
    <x v="7"/>
    <s v="added"/>
    <m/>
    <x v="0"/>
  </r>
  <r>
    <n v="990"/>
    <s v="Rose-Marie and Jack R Anderson Foundation_Kappa Delta Foundation200935000"/>
    <s v="Rose-Marie and Jack R Anderson Foundation"/>
    <x v="129"/>
    <n v="35000"/>
    <x v="7"/>
    <s v="added"/>
    <m/>
    <x v="1"/>
  </r>
  <r>
    <n v="990"/>
    <s v="Rose-Marie and Jack R Anderson Foundation_From K-1 The Burton Partnership20091"/>
    <s v="Rose-Marie and Jack R Anderson Foundation"/>
    <x v="143"/>
    <n v="1"/>
    <x v="7"/>
    <s v="added"/>
    <m/>
    <x v="1"/>
  </r>
  <r>
    <n v="990"/>
    <s v="Rose-Marie and Jack R Anderson Foundation_Milton &amp; Rose D. Friedman Foundation2009400000"/>
    <s v="Rose-Marie and Jack R Anderson Foundation"/>
    <x v="54"/>
    <n v="400000"/>
    <x v="7"/>
    <s v="added"/>
    <m/>
    <x v="2"/>
  </r>
  <r>
    <n v="990"/>
    <s v="Rose-Marie and Jack R Anderson Foundation_National Academies200972000"/>
    <s v="Rose-Marie and Jack R Anderson Foundation"/>
    <x v="124"/>
    <n v="72000"/>
    <x v="7"/>
    <s v="added"/>
    <m/>
    <x v="0"/>
  </r>
  <r>
    <n v="990"/>
    <s v="Rose-Marie and Jack R Anderson Foundation_National Center for Policy Analysis200965000"/>
    <s v="Rose-Marie and Jack R Anderson Foundation"/>
    <x v="56"/>
    <n v="65000"/>
    <x v="7"/>
    <s v="added"/>
    <m/>
    <x v="2"/>
  </r>
  <r>
    <n v="990"/>
    <s v="Rose-Marie and Jack R Anderson Foundation_Pathways200924750"/>
    <s v="Rose-Marie and Jack R Anderson Foundation"/>
    <x v="67"/>
    <n v="24750"/>
    <x v="7"/>
    <s v="added"/>
    <m/>
    <x v="1"/>
  </r>
  <r>
    <n v="990"/>
    <s v="Rose-Marie and Jack R Anderson Foundation_Student Sponsor Partnership200925000"/>
    <s v="Rose-Marie and Jack R Anderson Foundation"/>
    <x v="105"/>
    <n v="25000"/>
    <x v="7"/>
    <s v="added"/>
    <m/>
    <x v="1"/>
  </r>
  <r>
    <n v="990"/>
    <s v="Rose-Marie and Jack R Anderson Foundation_Studentnewsdaily.com200920000"/>
    <s v="Rose-Marie and Jack R Anderson Foundation"/>
    <x v="137"/>
    <n v="20000"/>
    <x v="7"/>
    <s v="added"/>
    <m/>
    <x v="2"/>
  </r>
  <r>
    <n v="990"/>
    <s v="Rose-Marie and Jack R Anderson Foundation_United Methodist Children's Home200910000"/>
    <s v="Rose-Marie and Jack R Anderson Foundation"/>
    <x v="80"/>
    <n v="10000"/>
    <x v="7"/>
    <s v="added"/>
    <m/>
    <x v="0"/>
  </r>
  <r>
    <n v="990"/>
    <s v="Rose-Marie and Jack R Anderson Foundation_Vanguard Charitable Endowment Fund2009670000"/>
    <s v="Rose-Marie and Jack R Anderson Foundation"/>
    <x v="84"/>
    <n v="670000"/>
    <x v="7"/>
    <s v="added"/>
    <m/>
    <x v="1"/>
  </r>
  <r>
    <n v="990"/>
    <s v="Rose-Marie and Jack R Anderson Foundation_Cato Institute201060000"/>
    <s v="Rose-Marie and Jack R Anderson Foundation"/>
    <x v="116"/>
    <n v="60000"/>
    <x v="8"/>
    <s v="added"/>
    <m/>
    <x v="2"/>
  </r>
  <r>
    <n v="990"/>
    <s v="Rose-Marie and Jack R Anderson Foundation_Children's Scholarship Fund2010400000"/>
    <s v="Rose-Marie and Jack R Anderson Foundation"/>
    <x v="16"/>
    <n v="400000"/>
    <x v="8"/>
    <s v="added"/>
    <m/>
    <x v="1"/>
  </r>
  <r>
    <n v="990"/>
    <s v="Rose-Marie and Jack R Anderson Foundation_Columbia Business School201025000"/>
    <s v="Rose-Marie and Jack R Anderson Foundation"/>
    <x v="108"/>
    <n v="25000"/>
    <x v="8"/>
    <s v="added"/>
    <m/>
    <x v="1"/>
  </r>
  <r>
    <n v="990"/>
    <s v="Rose-Marie and Jack R Anderson Foundation_Commonwealth Foundation201040000"/>
    <s v="Rose-Marie and Jack R Anderson Foundation"/>
    <x v="18"/>
    <n v="40000"/>
    <x v="8"/>
    <s v="added"/>
    <m/>
    <x v="2"/>
  </r>
  <r>
    <n v="990"/>
    <s v="Rose-Marie and Jack R Anderson Foundation_Endowment for Inner-City Education201025000"/>
    <s v="Rose-Marie and Jack R Anderson Foundation"/>
    <x v="118"/>
    <n v="25000"/>
    <x v="8"/>
    <s v="added"/>
    <m/>
    <x v="0"/>
  </r>
  <r>
    <n v="990"/>
    <s v="Rose-Marie and Jack R Anderson Foundation_From K-1 Capital Partners2010182"/>
    <s v="Rose-Marie and Jack R Anderson Foundation"/>
    <x v="128"/>
    <n v="182"/>
    <x v="8"/>
    <s v="added"/>
    <m/>
    <x v="1"/>
  </r>
  <r>
    <n v="990"/>
    <s v="Rose-Marie and Jack R Anderson Foundation_From K-1 The Burton Partnership20103"/>
    <s v="Rose-Marie and Jack R Anderson Foundation"/>
    <x v="143"/>
    <n v="3"/>
    <x v="8"/>
    <s v="added"/>
    <m/>
    <x v="1"/>
  </r>
  <r>
    <n v="990"/>
    <s v="Rose-Marie and Jack R Anderson Foundation_Heard Museum201010000"/>
    <s v="Rose-Marie and Jack R Anderson Foundation"/>
    <x v="36"/>
    <n v="10000"/>
    <x v="8"/>
    <s v="added"/>
    <m/>
    <x v="0"/>
  </r>
  <r>
    <n v="990"/>
    <s v="Rose-Marie and Jack R Anderson Foundation_Hoover Institution2010200000"/>
    <s v="Rose-Marie and Jack R Anderson Foundation"/>
    <x v="38"/>
    <n v="200000"/>
    <x v="8"/>
    <s v="added"/>
    <m/>
    <x v="2"/>
  </r>
  <r>
    <n v="990"/>
    <s v="Rose-Marie and Jack R Anderson Foundation_Indian River Hospital Foundation201010000"/>
    <s v="Rose-Marie and Jack R Anderson Foundation"/>
    <x v="40"/>
    <n v="10000"/>
    <x v="8"/>
    <s v="added"/>
    <m/>
    <x v="0"/>
  </r>
  <r>
    <n v="990"/>
    <s v="Rose-Marie and Jack R Anderson Foundation_Kappa Delta Foundation201035000"/>
    <s v="Rose-Marie and Jack R Anderson Foundation"/>
    <x v="129"/>
    <n v="35000"/>
    <x v="8"/>
    <s v="added"/>
    <m/>
    <x v="1"/>
  </r>
  <r>
    <n v="990"/>
    <s v="Rose-Marie and Jack R Anderson Foundation_Milton &amp; Rose D. Friedman Foundation2010400000"/>
    <s v="Rose-Marie and Jack R Anderson Foundation"/>
    <x v="54"/>
    <n v="400000"/>
    <x v="8"/>
    <s v="added"/>
    <m/>
    <x v="2"/>
  </r>
  <r>
    <n v="990"/>
    <s v="Rose-Marie and Jack R Anderson Foundation_National Academies201066200"/>
    <s v="Rose-Marie and Jack R Anderson Foundation"/>
    <x v="124"/>
    <n v="66200"/>
    <x v="8"/>
    <s v="added"/>
    <m/>
    <x v="0"/>
  </r>
  <r>
    <n v="990"/>
    <s v="Rose-Marie and Jack R Anderson Foundation_National Center for Policy Analysis201050000"/>
    <s v="Rose-Marie and Jack R Anderson Foundation"/>
    <x v="56"/>
    <n v="50000"/>
    <x v="8"/>
    <s v="added"/>
    <m/>
    <x v="2"/>
  </r>
  <r>
    <n v="990"/>
    <s v="Rose-Marie and Jack R Anderson Foundation_Pathways201024750"/>
    <s v="Rose-Marie and Jack R Anderson Foundation"/>
    <x v="67"/>
    <n v="24750"/>
    <x v="8"/>
    <s v="added"/>
    <m/>
    <x v="1"/>
  </r>
  <r>
    <n v="990"/>
    <s v="Rose-Marie and Jack R Anderson Foundation_Student Sponsor Partnership201025000"/>
    <s v="Rose-Marie and Jack R Anderson Foundation"/>
    <x v="105"/>
    <n v="25000"/>
    <x v="8"/>
    <s v="added"/>
    <m/>
    <x v="1"/>
  </r>
  <r>
    <n v="990"/>
    <s v="Rose-Marie and Jack R Anderson Foundation_United Methodist Children's Home201010000"/>
    <s v="Rose-Marie and Jack R Anderson Foundation"/>
    <x v="80"/>
    <n v="10000"/>
    <x v="8"/>
    <s v="added"/>
    <m/>
    <x v="0"/>
  </r>
  <r>
    <n v="990"/>
    <s v="Rose-Marie and Jack R Anderson Foundation_Vanguard Charitable Endowment Fund2010291000"/>
    <s v="Rose-Marie and Jack R Anderson Foundation"/>
    <x v="84"/>
    <n v="291000"/>
    <x v="8"/>
    <s v="added"/>
    <m/>
    <x v="1"/>
  </r>
  <r>
    <n v="990"/>
    <s v="Rose-Marie and Jack R Anderson Foundation_DonorsTrust2010100000"/>
    <s v="Rose-Marie and Jack R Anderson Foundation"/>
    <x v="144"/>
    <n v="100000"/>
    <x v="8"/>
    <s v="added"/>
    <m/>
    <x v="2"/>
  </r>
  <r>
    <n v="990"/>
    <s v="Rose-Marie and Jack R Anderson Foundation_Hillsdale College201050000"/>
    <s v="Rose-Marie and Jack R Anderson Foundation"/>
    <x v="136"/>
    <n v="50000"/>
    <x v="8"/>
    <s v="added"/>
    <m/>
    <x v="1"/>
  </r>
  <r>
    <n v="990"/>
    <s v="Rose-Marie and Jack R Anderson Foundation_Miami University School of Business2010167827"/>
    <s v="Rose-Marie and Jack R Anderson Foundation"/>
    <x v="52"/>
    <n v="167827"/>
    <x v="8"/>
    <s v="added"/>
    <m/>
    <x v="1"/>
  </r>
  <r>
    <n v="990"/>
    <s v="Rose-Marie and Jack R Anderson Foundation_Floridians for School Choice201020000"/>
    <s v="Rose-Marie and Jack R Anderson Foundation"/>
    <x v="23"/>
    <n v="20000"/>
    <x v="8"/>
    <s v="added"/>
    <m/>
    <x v="2"/>
  </r>
  <r>
    <n v="990"/>
    <s v="Rose-Marie and Jack R Anderson Foundation_Greenwich Hospital201015000"/>
    <s v="Rose-Marie and Jack R Anderson Foundation"/>
    <x v="135"/>
    <n v="15000"/>
    <x v="8"/>
    <s v="added"/>
    <m/>
    <x v="0"/>
  </r>
  <r>
    <n v="990"/>
    <s v="Rose-Marie and Jack R Anderson Foundation_Metropolitan Museum of Art20108000"/>
    <s v="Rose-Marie and Jack R Anderson Foundation"/>
    <x v="51"/>
    <n v="8000"/>
    <x v="8"/>
    <s v="added"/>
    <m/>
    <x v="0"/>
  </r>
  <r>
    <n v="990"/>
    <s v="Rose-Marie and Jack R Anderson Foundation_Grandview Heights Marble Cliff Historical Society20105000"/>
    <s v="Rose-Marie and Jack R Anderson Foundation"/>
    <x v="145"/>
    <n v="5000"/>
    <x v="8"/>
    <s v="added"/>
    <m/>
    <x v="0"/>
  </r>
  <r>
    <n v="990"/>
    <s v="Rose-Marie and Jack R Anderson Foundation_Columbia Business School201140000"/>
    <s v="Rose-Marie and Jack R Anderson Foundation"/>
    <x v="108"/>
    <n v="40000"/>
    <x v="9"/>
    <s v="added"/>
    <m/>
    <x v="1"/>
  </r>
  <r>
    <n v="990"/>
    <s v="Rose-Marie and Jack R Anderson Foundation_Commonwealth Foundation201140000"/>
    <s v="Rose-Marie and Jack R Anderson Foundation"/>
    <x v="18"/>
    <n v="40000"/>
    <x v="9"/>
    <s v="added"/>
    <m/>
    <x v="2"/>
  </r>
  <r>
    <n v="990"/>
    <s v="Rose-Marie and Jack R Anderson Foundation_DonorsTrust2011125000"/>
    <s v="Rose-Marie and Jack R Anderson Foundation"/>
    <x v="144"/>
    <n v="125000"/>
    <x v="9"/>
    <s v="added"/>
    <m/>
    <x v="2"/>
  </r>
  <r>
    <n v="990"/>
    <s v="Rose-Marie and Jack R Anderson Foundation_Endowment for Inner-City Education201125000"/>
    <s v="Rose-Marie and Jack R Anderson Foundation"/>
    <x v="118"/>
    <n v="25000"/>
    <x v="9"/>
    <s v="added"/>
    <m/>
    <x v="0"/>
  </r>
  <r>
    <n v="990"/>
    <s v="Rose-Marie and Jack R Anderson Foundation_Floridians for School Choice201125000"/>
    <s v="Rose-Marie and Jack R Anderson Foundation"/>
    <x v="23"/>
    <n v="25000"/>
    <x v="9"/>
    <s v="added"/>
    <m/>
    <x v="2"/>
  </r>
  <r>
    <n v="990"/>
    <s v="Rose-Marie and Jack R Anderson Foundation_From K-1 Capital Partners2011158"/>
    <s v="Rose-Marie and Jack R Anderson Foundation"/>
    <x v="128"/>
    <n v="158"/>
    <x v="9"/>
    <s v="added"/>
    <m/>
    <x v="1"/>
  </r>
  <r>
    <n v="990"/>
    <s v="Rose-Marie and Jack R Anderson Foundation_From K-1 The Burton Partnership20111"/>
    <s v="Rose-Marie and Jack R Anderson Foundation"/>
    <x v="143"/>
    <n v="1"/>
    <x v="9"/>
    <s v="added"/>
    <m/>
    <x v="1"/>
  </r>
  <r>
    <n v="990"/>
    <s v="Rose-Marie and Jack R Anderson Foundation_Greenwich Hospital201115000"/>
    <s v="Rose-Marie and Jack R Anderson Foundation"/>
    <x v="135"/>
    <n v="15000"/>
    <x v="9"/>
    <s v="added"/>
    <m/>
    <x v="0"/>
  </r>
  <r>
    <n v="990"/>
    <s v="Rose-Marie and Jack R Anderson Foundation_Heard Museum201110000"/>
    <s v="Rose-Marie and Jack R Anderson Foundation"/>
    <x v="36"/>
    <n v="10000"/>
    <x v="9"/>
    <s v="added"/>
    <m/>
    <x v="0"/>
  </r>
  <r>
    <n v="990"/>
    <s v="Rose-Marie and Jack R Anderson Foundation_Hoover Institution2011150000"/>
    <s v="Rose-Marie and Jack R Anderson Foundation"/>
    <x v="38"/>
    <n v="150000"/>
    <x v="9"/>
    <s v="added"/>
    <m/>
    <x v="2"/>
  </r>
  <r>
    <n v="990"/>
    <s v="Rose-Marie and Jack R Anderson Foundation_Indian River Hospital Foundation201110000"/>
    <s v="Rose-Marie and Jack R Anderson Foundation"/>
    <x v="40"/>
    <n v="10000"/>
    <x v="9"/>
    <s v="added"/>
    <m/>
    <x v="0"/>
  </r>
  <r>
    <n v="990"/>
    <s v="Rose-Marie and Jack R Anderson Foundation_Kappa Delta Foundation201140000"/>
    <s v="Rose-Marie and Jack R Anderson Foundation"/>
    <x v="129"/>
    <n v="40000"/>
    <x v="9"/>
    <s v="added"/>
    <m/>
    <x v="1"/>
  </r>
  <r>
    <n v="990"/>
    <s v="Rose-Marie and Jack R Anderson Foundation_Metropolitan Museum of Art20119000"/>
    <s v="Rose-Marie and Jack R Anderson Foundation"/>
    <x v="51"/>
    <n v="9000"/>
    <x v="9"/>
    <s v="added"/>
    <m/>
    <x v="0"/>
  </r>
  <r>
    <n v="990"/>
    <s v="Rose-Marie and Jack R Anderson Foundation_Miami University School of Business20115000"/>
    <s v="Rose-Marie and Jack R Anderson Foundation"/>
    <x v="52"/>
    <n v="5000"/>
    <x v="9"/>
    <s v="added"/>
    <m/>
    <x v="1"/>
  </r>
  <r>
    <n v="990"/>
    <s v="Rose-Marie and Jack R Anderson Foundation_Milton &amp; Rose D. Friedman Foundation2011350000"/>
    <s v="Rose-Marie and Jack R Anderson Foundation"/>
    <x v="54"/>
    <n v="350000"/>
    <x v="9"/>
    <s v="added"/>
    <m/>
    <x v="2"/>
  </r>
  <r>
    <n v="990"/>
    <s v="Rose-Marie and Jack R Anderson Foundation_National Academies201152400"/>
    <s v="Rose-Marie and Jack R Anderson Foundation"/>
    <x v="124"/>
    <n v="52400"/>
    <x v="9"/>
    <s v="added"/>
    <m/>
    <x v="0"/>
  </r>
  <r>
    <n v="990"/>
    <s v="Rose-Marie and Jack R Anderson Foundation_Pathways201135000"/>
    <s v="Rose-Marie and Jack R Anderson Foundation"/>
    <x v="67"/>
    <n v="35000"/>
    <x v="9"/>
    <s v="added"/>
    <m/>
    <x v="1"/>
  </r>
  <r>
    <n v="990"/>
    <s v="Rose-Marie and Jack R Anderson Foundation_Student Sponsor Partnership201125000"/>
    <s v="Rose-Marie and Jack R Anderson Foundation"/>
    <x v="105"/>
    <n v="25000"/>
    <x v="9"/>
    <s v="added"/>
    <m/>
    <x v="1"/>
  </r>
  <r>
    <n v="990"/>
    <s v="Rose-Marie and Jack R Anderson Foundation_United Methodist Children's Home201110000"/>
    <s v="Rose-Marie and Jack R Anderson Foundation"/>
    <x v="80"/>
    <n v="10000"/>
    <x v="9"/>
    <s v="added"/>
    <m/>
    <x v="0"/>
  </r>
  <r>
    <n v="990"/>
    <s v="Rose-Marie and Jack R Anderson Foundation_Hartwick College20115000"/>
    <s v="Rose-Marie and Jack R Anderson Foundation"/>
    <x v="146"/>
    <n v="5000"/>
    <x v="9"/>
    <s v="added"/>
    <m/>
    <x v="0"/>
  </r>
  <r>
    <n v="990"/>
    <s v="Rose-Marie and Jack R Anderson Foundation_Holy Cross Community Outreach Service Fund20115000"/>
    <s v="Rose-Marie and Jack R Anderson Foundation"/>
    <x v="147"/>
    <n v="5000"/>
    <x v="9"/>
    <s v="added"/>
    <m/>
    <x v="0"/>
  </r>
  <r>
    <n v="990"/>
    <s v="Rose-Marie and Jack R Anderson Foundation_ICIVICS201125000"/>
    <s v="Rose-Marie and Jack R Anderson Foundation"/>
    <x v="148"/>
    <n v="25000"/>
    <x v="9"/>
    <s v="added"/>
    <m/>
    <x v="0"/>
  </r>
  <r>
    <n v="990"/>
    <s v="Rose-Marie and Jack R Anderson Foundation_Kipp Academy Nashville201120000"/>
    <s v="Rose-Marie and Jack R Anderson Foundation"/>
    <x v="149"/>
    <n v="20000"/>
    <x v="9"/>
    <s v="added"/>
    <m/>
    <x v="1"/>
  </r>
  <r>
    <n v="990"/>
    <s v="Rose-Marie and Jack R Anderson Foundation_Lawrence School20115000"/>
    <s v="Rose-Marie and Jack R Anderson Foundation"/>
    <x v="150"/>
    <n v="5000"/>
    <x v="9"/>
    <s v="added"/>
    <m/>
    <x v="1"/>
  </r>
  <r>
    <n v="990"/>
    <s v="Rose-Marie and Jack R Anderson Foundation_Lead Academy201163600"/>
    <s v="Rose-Marie and Jack R Anderson Foundation"/>
    <x v="151"/>
    <n v="63600"/>
    <x v="9"/>
    <s v="added"/>
    <m/>
    <x v="0"/>
  </r>
  <r>
    <n v="990"/>
    <s v="Rose-Marie and Jack R Anderson Foundation_Minnesotan's Military Appreciation Fund201110000"/>
    <s v="Rose-Marie and Jack R Anderson Foundation"/>
    <x v="152"/>
    <n v="10000"/>
    <x v="9"/>
    <s v="added"/>
    <m/>
    <x v="1"/>
  </r>
  <r>
    <n v="990"/>
    <s v="Rose-Marie and Jack R Anderson Foundation_National MS Society20116000"/>
    <s v="Rose-Marie and Jack R Anderson Foundation"/>
    <x v="153"/>
    <n v="6000"/>
    <x v="9"/>
    <s v="added"/>
    <m/>
    <x v="0"/>
  </r>
  <r>
    <n v="990"/>
    <s v="Rose-Marie and Jack R Anderson Foundation_O'Connor House201110000"/>
    <s v="Rose-Marie and Jack R Anderson Foundation"/>
    <x v="154"/>
    <n v="10000"/>
    <x v="9"/>
    <s v="added"/>
    <m/>
    <x v="1"/>
  </r>
  <r>
    <n v="990"/>
    <s v="Rose-Marie and Jack R Anderson Foundation_Studentnewsdaily.com201120000"/>
    <s v="Rose-Marie and Jack R Anderson Foundation"/>
    <x v="137"/>
    <n v="20000"/>
    <x v="9"/>
    <s v="added"/>
    <m/>
    <x v="2"/>
  </r>
  <r>
    <n v="990"/>
    <s v="Rose-Marie and Jack R Anderson Foundation_Children's Scholarship Fund2012300000"/>
    <s v="Rose-Marie and Jack R Anderson Foundation"/>
    <x v="16"/>
    <n v="300000"/>
    <x v="10"/>
    <s v="added"/>
    <m/>
    <x v="1"/>
  </r>
  <r>
    <n v="990"/>
    <s v="Rose-Marie and Jack R Anderson Foundation_Columbia Business School201225000"/>
    <s v="Rose-Marie and Jack R Anderson Foundation"/>
    <x v="108"/>
    <n v="25000"/>
    <x v="10"/>
    <s v="added"/>
    <m/>
    <x v="1"/>
  </r>
  <r>
    <n v="990"/>
    <s v="Rose-Marie and Jack R Anderson Foundation_Commonwealth Foundation201240000"/>
    <s v="Rose-Marie and Jack R Anderson Foundation"/>
    <x v="18"/>
    <n v="40000"/>
    <x v="10"/>
    <s v="added"/>
    <m/>
    <x v="2"/>
  </r>
  <r>
    <n v="990"/>
    <s v="Rose-Marie and Jack R Anderson Foundation_DonorsTrust2012200000"/>
    <s v="Rose-Marie and Jack R Anderson Foundation"/>
    <x v="144"/>
    <n v="200000"/>
    <x v="10"/>
    <s v="added"/>
    <m/>
    <x v="2"/>
  </r>
  <r>
    <n v="990"/>
    <s v="Rose-Marie and Jack R Anderson Foundation_East Meets West Foundation201255932"/>
    <s v="Rose-Marie and Jack R Anderson Foundation"/>
    <x v="131"/>
    <n v="55932"/>
    <x v="10"/>
    <s v="added"/>
    <m/>
    <x v="0"/>
  </r>
  <r>
    <n v="990"/>
    <s v="Rose-Marie and Jack R Anderson Foundation_Endowment for Inner-City Education201225000"/>
    <s v="Rose-Marie and Jack R Anderson Foundation"/>
    <x v="118"/>
    <n v="25000"/>
    <x v="10"/>
    <s v="added"/>
    <m/>
    <x v="0"/>
  </r>
  <r>
    <n v="990"/>
    <s v="Rose-Marie and Jack R Anderson Foundation_Floridians for School Choice201225000"/>
    <s v="Rose-Marie and Jack R Anderson Foundation"/>
    <x v="23"/>
    <n v="25000"/>
    <x v="10"/>
    <s v="added"/>
    <m/>
    <x v="2"/>
  </r>
  <r>
    <n v="990"/>
    <s v="Rose-Marie and Jack R Anderson Foundation_From K-1 Capital Partners2012127"/>
    <s v="Rose-Marie and Jack R Anderson Foundation"/>
    <x v="128"/>
    <n v="127"/>
    <x v="10"/>
    <s v="added"/>
    <m/>
    <x v="1"/>
  </r>
  <r>
    <n v="990"/>
    <s v="Rose-Marie and Jack R Anderson Foundation_Greenwich Hospital201265000"/>
    <s v="Rose-Marie and Jack R Anderson Foundation"/>
    <x v="135"/>
    <n v="65000"/>
    <x v="10"/>
    <s v="added"/>
    <m/>
    <x v="0"/>
  </r>
  <r>
    <n v="990"/>
    <s v="Rose-Marie and Jack R Anderson Foundation_Heard Museum201215000"/>
    <s v="Rose-Marie and Jack R Anderson Foundation"/>
    <x v="36"/>
    <n v="15000"/>
    <x v="10"/>
    <s v="added"/>
    <m/>
    <x v="0"/>
  </r>
  <r>
    <n v="990"/>
    <s v="Rose-Marie and Jack R Anderson Foundation_Hoover Institution2012150000"/>
    <s v="Rose-Marie and Jack R Anderson Foundation"/>
    <x v="38"/>
    <n v="150000"/>
    <x v="10"/>
    <s v="added"/>
    <m/>
    <x v="2"/>
  </r>
  <r>
    <n v="990"/>
    <s v="Rose-Marie and Jack R Anderson Foundation_Indian River Hospital Foundation201210000"/>
    <s v="Rose-Marie and Jack R Anderson Foundation"/>
    <x v="40"/>
    <n v="10000"/>
    <x v="10"/>
    <s v="added"/>
    <m/>
    <x v="0"/>
  </r>
  <r>
    <n v="990"/>
    <s v="Rose-Marie and Jack R Anderson Foundation_Kappa Delta Foundation201240000"/>
    <s v="Rose-Marie and Jack R Anderson Foundation"/>
    <x v="129"/>
    <n v="40000"/>
    <x v="10"/>
    <s v="added"/>
    <m/>
    <x v="1"/>
  </r>
  <r>
    <n v="990"/>
    <s v="Rose-Marie and Jack R Anderson Foundation_Metropolitan Museum of Art20129000"/>
    <s v="Rose-Marie and Jack R Anderson Foundation"/>
    <x v="51"/>
    <n v="9000"/>
    <x v="10"/>
    <s v="added"/>
    <m/>
    <x v="0"/>
  </r>
  <r>
    <n v="990"/>
    <s v="Rose-Marie and Jack R Anderson Foundation_Miami University School of Business2012100000"/>
    <s v="Rose-Marie and Jack R Anderson Foundation"/>
    <x v="52"/>
    <n v="100000"/>
    <x v="10"/>
    <s v="added"/>
    <m/>
    <x v="1"/>
  </r>
  <r>
    <n v="990"/>
    <s v="Rose-Marie and Jack R Anderson Foundation_Friedman Foundation for Educational Choice2012350000"/>
    <s v="Rose-Marie and Jack R Anderson Foundation"/>
    <x v="155"/>
    <n v="350000"/>
    <x v="10"/>
    <s v="added"/>
    <m/>
    <x v="2"/>
  </r>
  <r>
    <n v="990"/>
    <s v="Rose-Marie and Jack R Anderson Foundation_National Academy of Sciences201242400"/>
    <s v="Rose-Marie and Jack R Anderson Foundation"/>
    <x v="156"/>
    <n v="42400"/>
    <x v="10"/>
    <s v="added"/>
    <m/>
    <x v="0"/>
  </r>
  <r>
    <n v="990"/>
    <s v="Rose-Marie and Jack R Anderson Foundation_O'Connor House201210000"/>
    <s v="Rose-Marie and Jack R Anderson Foundation"/>
    <x v="154"/>
    <n v="10000"/>
    <x v="10"/>
    <s v="added"/>
    <m/>
    <x v="1"/>
  </r>
  <r>
    <n v="990"/>
    <s v="Rose-Marie and Jack R Anderson Foundation_Pathways201235000"/>
    <s v="Rose-Marie and Jack R Anderson Foundation"/>
    <x v="67"/>
    <n v="35000"/>
    <x v="10"/>
    <s v="added"/>
    <m/>
    <x v="1"/>
  </r>
  <r>
    <n v="990"/>
    <s v="Rose-Marie and Jack R Anderson Foundation_Student Sponsor Partnership201225000"/>
    <s v="Rose-Marie and Jack R Anderson Foundation"/>
    <x v="105"/>
    <n v="25000"/>
    <x v="10"/>
    <s v="added"/>
    <m/>
    <x v="1"/>
  </r>
  <r>
    <n v="990"/>
    <s v="Rose-Marie and Jack R Anderson Foundation_United Methodist Children's Home201210000"/>
    <s v="Rose-Marie and Jack R Anderson Foundation"/>
    <x v="80"/>
    <n v="10000"/>
    <x v="10"/>
    <s v="added"/>
    <m/>
    <x v="0"/>
  </r>
  <r>
    <n v="990"/>
    <s v="Rose-Marie and Jack R Anderson Foundation_Vanguard Charitable Endowment Fund2012265000"/>
    <s v="Rose-Marie and Jack R Anderson Foundation"/>
    <x v="84"/>
    <n v="265000"/>
    <x v="10"/>
    <s v="added"/>
    <m/>
    <x v="1"/>
  </r>
  <r>
    <n v="990"/>
    <s v="Rose-Marie and Jack R Anderson Foundation_Veterans Heritage Project201210000"/>
    <s v="Rose-Marie and Jack R Anderson Foundation"/>
    <x v="157"/>
    <n v="10000"/>
    <x v="10"/>
    <s v="added"/>
    <m/>
    <x v="1"/>
  </r>
  <r>
    <n v="990"/>
    <s v="Rose-Marie and Jack R Anderson Foundation_Floridians for School Choice201325000"/>
    <s v="Rose-Marie and Jack R Anderson Foundation"/>
    <x v="23"/>
    <n v="25000"/>
    <x v="11"/>
    <s v="added"/>
    <m/>
    <x v="2"/>
  </r>
  <r>
    <n v="990"/>
    <s v="Rose-Marie and Jack R Anderson Foundation_From K-1 Capital Partners201359"/>
    <s v="Rose-Marie and Jack R Anderson Foundation"/>
    <x v="128"/>
    <n v="59"/>
    <x v="11"/>
    <s v="added"/>
    <m/>
    <x v="1"/>
  </r>
  <r>
    <n v="990"/>
    <s v="Rose-Marie and Jack R Anderson Foundation_Greenwich Hospital201315000"/>
    <s v="Rose-Marie and Jack R Anderson Foundation"/>
    <x v="135"/>
    <n v="15000"/>
    <x v="11"/>
    <s v="added"/>
    <m/>
    <x v="0"/>
  </r>
  <r>
    <n v="990"/>
    <s v="Rose-Marie and Jack R Anderson Foundation_Heard Museum201315000"/>
    <s v="Rose-Marie and Jack R Anderson Foundation"/>
    <x v="36"/>
    <n v="15000"/>
    <x v="11"/>
    <s v="added"/>
    <m/>
    <x v="0"/>
  </r>
  <r>
    <n v="990"/>
    <s v="Rose-Marie and Jack R Anderson Foundation_Hillsdale College201310000"/>
    <s v="Rose-Marie and Jack R Anderson Foundation"/>
    <x v="136"/>
    <n v="10000"/>
    <x v="11"/>
    <s v="added"/>
    <m/>
    <x v="1"/>
  </r>
  <r>
    <n v="990"/>
    <s v="Rose-Marie and Jack R Anderson Foundation_Hoover Institution2013150000"/>
    <s v="Rose-Marie and Jack R Anderson Foundation"/>
    <x v="38"/>
    <n v="150000"/>
    <x v="11"/>
    <s v="added"/>
    <m/>
    <x v="2"/>
  </r>
  <r>
    <n v="990"/>
    <s v="Rose-Marie and Jack R Anderson Foundation_Indian River Hospital Foundation201310000"/>
    <s v="Rose-Marie and Jack R Anderson Foundation"/>
    <x v="40"/>
    <n v="10000"/>
    <x v="11"/>
    <s v="added"/>
    <m/>
    <x v="0"/>
  </r>
  <r>
    <n v="990"/>
    <s v="Rose-Marie and Jack R Anderson Foundation_Kappa Delta Foundation201340000"/>
    <s v="Rose-Marie and Jack R Anderson Foundation"/>
    <x v="129"/>
    <n v="40000"/>
    <x v="11"/>
    <s v="added"/>
    <m/>
    <x v="1"/>
  </r>
  <r>
    <n v="990"/>
    <s v="Rose-Marie and Jack R Anderson Foundation_Metropolitan Museum of Art20139000"/>
    <s v="Rose-Marie and Jack R Anderson Foundation"/>
    <x v="51"/>
    <n v="9000"/>
    <x v="11"/>
    <s v="added"/>
    <m/>
    <x v="0"/>
  </r>
  <r>
    <n v="990"/>
    <s v="Rose-Marie and Jack R Anderson Foundation_Miami University School of Business201375000"/>
    <s v="Rose-Marie and Jack R Anderson Foundation"/>
    <x v="52"/>
    <n v="75000"/>
    <x v="11"/>
    <s v="added"/>
    <m/>
    <x v="1"/>
  </r>
  <r>
    <n v="990"/>
    <s v="Rose-Marie and Jack R Anderson Foundation_National Academy of Sciences201325000"/>
    <s v="Rose-Marie and Jack R Anderson Foundation"/>
    <x v="156"/>
    <n v="25000"/>
    <x v="11"/>
    <s v="added"/>
    <m/>
    <x v="0"/>
  </r>
  <r>
    <n v="990"/>
    <s v="Rose-Marie and Jack R Anderson Foundation_National Center for Policy Analysis201350000"/>
    <s v="Rose-Marie and Jack R Anderson Foundation"/>
    <x v="56"/>
    <n v="50000"/>
    <x v="11"/>
    <s v="added"/>
    <m/>
    <x v="2"/>
  </r>
  <r>
    <n v="990"/>
    <s v="Rose-Marie and Jack R Anderson Foundation_O'Connor House201310000"/>
    <s v="Rose-Marie and Jack R Anderson Foundation"/>
    <x v="154"/>
    <n v="10000"/>
    <x v="11"/>
    <s v="added"/>
    <m/>
    <x v="1"/>
  </r>
  <r>
    <n v="990"/>
    <s v="Rose-Marie and Jack R Anderson Foundation_United Methodist Children's Home201310000"/>
    <s v="Rose-Marie and Jack R Anderson Foundation"/>
    <x v="80"/>
    <n v="10000"/>
    <x v="11"/>
    <s v="added"/>
    <m/>
    <x v="0"/>
  </r>
  <r>
    <n v="990"/>
    <s v="Rose-Marie and Jack R Anderson Foundation_Vanguard Charitable Endowment Fund2013464471"/>
    <s v="Rose-Marie and Jack R Anderson Foundation"/>
    <x v="84"/>
    <n v="464471"/>
    <x v="11"/>
    <s v="added"/>
    <m/>
    <x v="1"/>
  </r>
  <r>
    <n v="990"/>
    <s v="Rose-Marie and Jack R Anderson Foundation_Student Sponsor Partnership201335000"/>
    <s v="Rose-Marie and Jack R Anderson Foundation"/>
    <x v="105"/>
    <n v="35000"/>
    <x v="11"/>
    <s v="added"/>
    <m/>
    <x v="1"/>
  </r>
  <r>
    <n v="990"/>
    <s v="Rose-Marie and Jack R Anderson Foundation_Children's Scholarship Fund2013300000"/>
    <s v="Rose-Marie and Jack R Anderson Foundation"/>
    <x v="16"/>
    <n v="300000"/>
    <x v="11"/>
    <s v="added"/>
    <m/>
    <x v="1"/>
  </r>
  <r>
    <n v="990"/>
    <s v="Rose-Marie and Jack R Anderson Foundation_Endowment for Inner-City Education201325000"/>
    <s v="Rose-Marie and Jack R Anderson Foundation"/>
    <x v="118"/>
    <n v="25000"/>
    <x v="11"/>
    <s v="added"/>
    <m/>
    <x v="0"/>
  </r>
  <r>
    <n v="990"/>
    <s v="Rose-Marie and Jack R Anderson Foundation_Friedman Foundation for Educational Choice2013350000"/>
    <s v="Rose-Marie and Jack R Anderson Foundation"/>
    <x v="155"/>
    <n v="350000"/>
    <x v="11"/>
    <s v="added"/>
    <m/>
    <x v="2"/>
  </r>
  <r>
    <n v="990"/>
    <s v="Rose-Marie and Jack R Anderson Foundation_Kipp Academy Nashville201355910"/>
    <s v="Rose-Marie and Jack R Anderson Foundation"/>
    <x v="149"/>
    <n v="55910"/>
    <x v="11"/>
    <s v="added"/>
    <m/>
    <x v="1"/>
  </r>
  <r>
    <n v="990"/>
    <s v="Rose-Marie and Jack R Anderson Foundation_Greenwich Hospital201415000"/>
    <s v="Rose-Marie and Jack R Anderson Foundation"/>
    <x v="135"/>
    <n v="15000"/>
    <x v="12"/>
    <s v="added"/>
    <m/>
    <x v="0"/>
  </r>
  <r>
    <n v="990"/>
    <s v="Rose-Marie and Jack R Anderson Foundation_Heard Museum201420000"/>
    <s v="Rose-Marie and Jack R Anderson Foundation"/>
    <x v="36"/>
    <n v="20000"/>
    <x v="12"/>
    <s v="added"/>
    <m/>
    <x v="0"/>
  </r>
  <r>
    <n v="990"/>
    <s v="Rose-Marie and Jack R Anderson Foundation_Hillsdale College201410000"/>
    <s v="Rose-Marie and Jack R Anderson Foundation"/>
    <x v="136"/>
    <n v="10000"/>
    <x v="12"/>
    <s v="added"/>
    <m/>
    <x v="1"/>
  </r>
  <r>
    <n v="990"/>
    <s v="Rose-Marie and Jack R Anderson Foundation_Hoover Institution2014330000"/>
    <s v="Rose-Marie and Jack R Anderson Foundation"/>
    <x v="38"/>
    <n v="330000"/>
    <x v="12"/>
    <s v="added"/>
    <m/>
    <x v="2"/>
  </r>
  <r>
    <n v="990"/>
    <s v="Rose-Marie and Jack R Anderson Foundation_Indian River Hospital Foundation201410000"/>
    <s v="Rose-Marie and Jack R Anderson Foundation"/>
    <x v="40"/>
    <n v="10000"/>
    <x v="12"/>
    <s v="added"/>
    <m/>
    <x v="0"/>
  </r>
  <r>
    <n v="990"/>
    <s v="Rose-Marie and Jack R Anderson Foundation_Kappa Delta Foundation201450000"/>
    <s v="Rose-Marie and Jack R Anderson Foundation"/>
    <x v="129"/>
    <n v="50000"/>
    <x v="12"/>
    <s v="added"/>
    <m/>
    <x v="1"/>
  </r>
  <r>
    <n v="990"/>
    <s v="Rose-Marie and Jack R Anderson Foundation_Kipp East Nashville Preparatory201410000"/>
    <s v="Rose-Marie and Jack R Anderson Foundation"/>
    <x v="158"/>
    <n v="10000"/>
    <x v="12"/>
    <s v="added"/>
    <m/>
    <x v="1"/>
  </r>
  <r>
    <n v="990"/>
    <s v="Rose-Marie and Jack R Anderson Foundation_Metropolitan Museum of Art201419000"/>
    <s v="Rose-Marie and Jack R Anderson Foundation"/>
    <x v="51"/>
    <n v="19000"/>
    <x v="12"/>
    <s v="added"/>
    <m/>
    <x v="0"/>
  </r>
  <r>
    <n v="990"/>
    <s v="Rose-Marie and Jack R Anderson Foundation_Miami University School of Business2014100000"/>
    <s v="Rose-Marie and Jack R Anderson Foundation"/>
    <x v="52"/>
    <n v="100000"/>
    <x v="12"/>
    <s v="added"/>
    <m/>
    <x v="1"/>
  </r>
  <r>
    <n v="990"/>
    <s v="Rose-Marie and Jack R Anderson Foundation_National Academies201410000"/>
    <s v="Rose-Marie and Jack R Anderson Foundation"/>
    <x v="124"/>
    <n v="10000"/>
    <x v="12"/>
    <s v="added"/>
    <m/>
    <x v="0"/>
  </r>
  <r>
    <n v="990"/>
    <s v="Rose-Marie and Jack R Anderson Foundation_National Center for Policy Analysis201450000"/>
    <s v="Rose-Marie and Jack R Anderson Foundation"/>
    <x v="56"/>
    <n v="50000"/>
    <x v="12"/>
    <s v="added"/>
    <m/>
    <x v="2"/>
  </r>
  <r>
    <n v="990"/>
    <s v="Rose-Marie and Jack R Anderson Foundation_O'Connor House2014100000"/>
    <s v="Rose-Marie and Jack R Anderson Foundation"/>
    <x v="154"/>
    <n v="100000"/>
    <x v="12"/>
    <s v="added"/>
    <m/>
    <x v="1"/>
  </r>
  <r>
    <n v="990"/>
    <s v="Rose-Marie and Jack R Anderson Foundation_Pathways201430000"/>
    <s v="Rose-Marie and Jack R Anderson Foundation"/>
    <x v="67"/>
    <n v="30000"/>
    <x v="12"/>
    <s v="added"/>
    <m/>
    <x v="1"/>
  </r>
  <r>
    <n v="990"/>
    <s v="Rose-Marie and Jack R Anderson Foundation_Student Sponsor Partnership201420000"/>
    <s v="Rose-Marie and Jack R Anderson Foundation"/>
    <x v="105"/>
    <n v="20000"/>
    <x v="12"/>
    <s v="added"/>
    <m/>
    <x v="1"/>
  </r>
  <r>
    <n v="990"/>
    <s v="Rose-Marie and Jack R Anderson Foundation_Children's Scholarship Fund2014400000"/>
    <s v="Rose-Marie and Jack R Anderson Foundation"/>
    <x v="16"/>
    <n v="400000"/>
    <x v="12"/>
    <s v="added"/>
    <m/>
    <x v="1"/>
  </r>
  <r>
    <n v="990"/>
    <s v="Rose-Marie and Jack R Anderson Foundation_Endowment for Inner-City Education201420000"/>
    <s v="Rose-Marie and Jack R Anderson Foundation"/>
    <x v="118"/>
    <n v="20000"/>
    <x v="12"/>
    <s v="added"/>
    <m/>
    <x v="0"/>
  </r>
  <r>
    <n v="990"/>
    <s v="Rose-Marie and Jack R Anderson Foundation_Friedman Foundation for Educational Choice2014400000"/>
    <s v="Rose-Marie and Jack R Anderson Foundation"/>
    <x v="155"/>
    <n v="400000"/>
    <x v="12"/>
    <s v="added"/>
    <m/>
    <x v="2"/>
  </r>
  <r>
    <n v="990"/>
    <s v="Rose-Marie and Jack R Anderson Foundation_United Methodist Children's Home201410000"/>
    <s v="Rose-Marie and Jack R Anderson Foundation"/>
    <x v="80"/>
    <n v="10000"/>
    <x v="12"/>
    <s v="added"/>
    <m/>
    <x v="0"/>
  </r>
  <r>
    <n v="990"/>
    <s v="Rose-Marie and Jack R Anderson Foundation_Vanguard Charitable Endowment Fund2014633000"/>
    <s v="Rose-Marie and Jack R Anderson Foundation"/>
    <x v="84"/>
    <n v="633000"/>
    <x v="12"/>
    <s v="added"/>
    <m/>
    <x v="1"/>
  </r>
  <r>
    <n v="990"/>
    <s v="Rose-Marie and Jack R Anderson Foundation_From K-1 The Burton Partnership201419"/>
    <s v="Rose-Marie and Jack R Anderson Foundation"/>
    <x v="143"/>
    <n v="19"/>
    <x v="12"/>
    <s v="added"/>
    <m/>
    <x v="1"/>
  </r>
  <r>
    <n v="990"/>
    <s v="Rose-Marie and Jack R Anderson Foundation_Astronomical Society of Greenwich201410000"/>
    <s v="Rose-Marie and Jack R Anderson Foundation"/>
    <x v="159"/>
    <n v="10000"/>
    <x v="12"/>
    <s v="added"/>
    <m/>
    <x v="0"/>
  </r>
  <r>
    <n v="990"/>
    <s v="Rose-Marie and Jack R Anderson Foundation_American Veterans Center201420000"/>
    <s v="Rose-Marie and Jack R Anderson Foundation"/>
    <x v="160"/>
    <n v="20000"/>
    <x v="12"/>
    <s v="added"/>
    <m/>
    <x v="1"/>
  </r>
  <r>
    <n v="990"/>
    <s v="Rose-Marie and Jack R Anderson Foundation_National Academies201415000"/>
    <s v="Rose-Marie and Jack R Anderson Foundation"/>
    <x v="124"/>
    <n v="15000"/>
    <x v="12"/>
    <s v="added"/>
    <m/>
    <x v="0"/>
  </r>
  <r>
    <n v="990"/>
    <s v="Rose-Marie and Jack R Anderson Foundation_Baylor Health Care System Foundation201420000"/>
    <s v="Rose-Marie and Jack R Anderson Foundation"/>
    <x v="161"/>
    <n v="20000"/>
    <x v="12"/>
    <s v="added"/>
    <m/>
    <x v="1"/>
  </r>
  <r>
    <n v="990"/>
    <s v="Rose-Marie and Jack R Anderson Foundation_Harpeth Hall School201410000"/>
    <s v="Rose-Marie and Jack R Anderson Foundation"/>
    <x v="162"/>
    <n v="10000"/>
    <x v="12"/>
    <s v="added"/>
    <m/>
    <x v="1"/>
  </r>
  <r>
    <n v="990"/>
    <s v="Rose-Marie and Jack R Anderson Foundation_The National Elephant Center201425000"/>
    <s v="Rose-Marie and Jack R Anderson Foundation"/>
    <x v="163"/>
    <n v="25000"/>
    <x v="12"/>
    <s v="added"/>
    <m/>
    <x v="0"/>
  </r>
  <r>
    <n v="990"/>
    <s v="Rose-Marie and Jack R Anderson Foundation_YMCA of Greenwich20145000"/>
    <s v="Rose-Marie and Jack R Anderson Foundation"/>
    <x v="164"/>
    <n v="5000"/>
    <x v="12"/>
    <s v="added"/>
    <m/>
    <x v="0"/>
  </r>
  <r>
    <n v="990"/>
    <s v="Rose-Marie and Jack R Anderson Foundation_Thrive Networks2015113178"/>
    <s v="Rose-Marie and Jack R Anderson Foundation"/>
    <x v="165"/>
    <n v="113178"/>
    <x v="13"/>
    <s v="added"/>
    <m/>
    <x v="0"/>
  </r>
  <r>
    <n v="990"/>
    <s v="Rose-Marie and Jack R Anderson Foundation_Old Vero Ice Age Sites Committee20155000"/>
    <s v="Rose-Marie and Jack R Anderson Foundation"/>
    <x v="166"/>
    <n v="5000"/>
    <x v="13"/>
    <s v="added"/>
    <m/>
    <x v="0"/>
  </r>
  <r>
    <n v="990"/>
    <s v="Rose-Marie and Jack R Anderson Foundation_Grandview Heights High School201525000"/>
    <s v="Rose-Marie and Jack R Anderson Foundation"/>
    <x v="167"/>
    <n v="25000"/>
    <x v="13"/>
    <s v="added"/>
    <m/>
    <x v="1"/>
  </r>
  <r>
    <n v="990"/>
    <s v="Rose-Marie and Jack R Anderson Foundation_Michael Finley Foundation20151000"/>
    <s v="Rose-Marie and Jack R Anderson Foundation"/>
    <x v="168"/>
    <n v="1000"/>
    <x v="13"/>
    <s v="added"/>
    <m/>
    <x v="1"/>
  </r>
  <r>
    <n v="990"/>
    <s v="Rose-Marie and Jack R Anderson Foundation_From K-1 Capital Partners201624"/>
    <s v="Rose-Marie and Jack R Anderson Foundation"/>
    <x v="128"/>
    <n v="24"/>
    <x v="14"/>
    <s v="added"/>
    <m/>
    <x v="1"/>
  </r>
  <r>
    <n v="990"/>
    <s v="Rose-Marie and Jack R Anderson Foundation_From K-1 The Burton Partnership20164"/>
    <s v="Rose-Marie and Jack R Anderson Foundation"/>
    <x v="143"/>
    <n v="4"/>
    <x v="14"/>
    <s v="added"/>
    <m/>
    <x v="1"/>
  </r>
  <r>
    <n v="990"/>
    <s v="Rose-Marie and Jack R Anderson Foundation_Children's Scholarship Fund2016500000"/>
    <s v="Rose-Marie and Jack R Anderson Foundation"/>
    <x v="16"/>
    <n v="500000"/>
    <x v="14"/>
    <s v="added"/>
    <m/>
    <x v="1"/>
  </r>
  <r>
    <n v="990"/>
    <s v="Rose-Marie and Jack R Anderson Foundation_Hoover Institution2016300000"/>
    <s v="Rose-Marie and Jack R Anderson Foundation"/>
    <x v="38"/>
    <n v="300000"/>
    <x v="14"/>
    <s v="added"/>
    <m/>
    <x v="2"/>
  </r>
  <r>
    <n v="990"/>
    <s v="Rose-Marie and Jack R Anderson Foundation_Miami University School of Business20161000000"/>
    <s v="Rose-Marie and Jack R Anderson Foundation"/>
    <x v="52"/>
    <n v="1000000"/>
    <x v="14"/>
    <s v="added"/>
    <m/>
    <x v="1"/>
  </r>
  <r>
    <n v="990"/>
    <s v="Rose-Marie and Jack R Anderson Foundation_Children's Scholarship Fund2017400000"/>
    <s v="Rose-Marie and Jack R Anderson Foundation"/>
    <x v="16"/>
    <n v="400000"/>
    <x v="15"/>
    <s v="added"/>
    <m/>
    <x v="1"/>
  </r>
  <r>
    <n v="990"/>
    <s v="Rose-Marie and Jack R Anderson Foundation_From K-1 Capital Partners20174"/>
    <s v="Rose-Marie and Jack R Anderson Foundation"/>
    <x v="128"/>
    <n v="4"/>
    <x v="15"/>
    <s v="added"/>
    <m/>
    <x v="1"/>
  </r>
  <r>
    <n v="990"/>
    <s v="Rose-Marie and Jack R Anderson Foundation_Goodman Institute for Public Policy Research201750000"/>
    <s v="Rose-Marie and Jack R Anderson Foundation"/>
    <x v="169"/>
    <n v="50000"/>
    <x v="15"/>
    <s v="added"/>
    <m/>
    <x v="1"/>
  </r>
  <r>
    <n v="990"/>
    <s v="Rose-Marie and Jack R Anderson Foundation_Hoover Institution2017300000"/>
    <s v="Rose-Marie and Jack R Anderson Foundation"/>
    <x v="38"/>
    <n v="300000"/>
    <x v="15"/>
    <s v="added"/>
    <m/>
    <x v="2"/>
  </r>
  <r>
    <n v="990"/>
    <s v="Rose-Marie and Jack R Anderson Foundation_Kappa Delta Foundation201750000"/>
    <s v="Rose-Marie and Jack R Anderson Foundation"/>
    <x v="129"/>
    <n v="50000"/>
    <x v="15"/>
    <s v="added"/>
    <m/>
    <x v="1"/>
  </r>
  <r>
    <m/>
    <m/>
    <m/>
    <x v="170"/>
    <m/>
    <x v="16"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3D4990-C242-7547-94B7-2A2F6355F226}" name="PivotTable1" cacheId="2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7:R179" firstHeaderRow="1" firstDataRow="2" firstDataCol="1" rowPageCount="1" colPageCount="1"/>
  <pivotFields count="9">
    <pivotField showAll="0"/>
    <pivotField showAll="0"/>
    <pivotField showAll="0"/>
    <pivotField axis="axisRow" showAll="0" sortType="descending">
      <items count="172">
        <item sd="0" x="138"/>
        <item sd="0" x="0"/>
        <item sd="0" x="100"/>
        <item sd="0" x="1"/>
        <item sd="0" x="134"/>
        <item sd="0" x="2"/>
        <item sd="0" x="160"/>
        <item sd="0" x="3"/>
        <item sd="0" x="4"/>
        <item sd="0" x="159"/>
        <item sd="0" x="5"/>
        <item sd="0" x="161"/>
        <item sd="0" x="6"/>
        <item sd="0" x="7"/>
        <item sd="0" x="133"/>
        <item sd="0" x="8"/>
        <item sd="0" x="10"/>
        <item sd="0" x="9"/>
        <item sd="0" x="101"/>
        <item sd="0" x="11"/>
        <item sd="0" x="116"/>
        <item sd="0" x="12"/>
        <item sd="0" x="13"/>
        <item sd="0" x="14"/>
        <item sd="0" x="15"/>
        <item sd="0" x="16"/>
        <item sd="0" x="17"/>
        <item sd="0" x="87"/>
        <item sd="0" x="108"/>
        <item sd="0" x="18"/>
        <item sd="0" x="117"/>
        <item sd="0" x="19"/>
        <item sd="0" x="141"/>
        <item sd="0" x="20"/>
        <item sd="0" x="21"/>
        <item sd="0" x="144"/>
        <item sd="0" x="131"/>
        <item sd="0" x="118"/>
        <item sd="0" x="88"/>
        <item sd="0" x="142"/>
        <item sd="0" x="23"/>
        <item sd="0" x="24"/>
        <item sd="0" x="22"/>
        <item sd="0" x="25"/>
        <item sd="0" x="26"/>
        <item sd="0" x="155"/>
        <item sd="0" x="27"/>
        <item sd="0" x="28"/>
        <item sd="0" x="29"/>
        <item sd="0" x="128"/>
        <item sd="0" x="143"/>
        <item sd="0" x="30"/>
        <item sd="0" x="31"/>
        <item sd="0" x="119"/>
        <item sd="0" x="169"/>
        <item sd="0" x="89"/>
        <item sd="0" x="32"/>
        <item sd="0" x="167"/>
        <item sd="0" x="145"/>
        <item sd="0" x="120"/>
        <item sd="0" x="33"/>
        <item sd="0" x="132"/>
        <item sd="0" x="135"/>
        <item sd="0" x="109"/>
        <item sd="0" x="34"/>
        <item sd="0" x="35"/>
        <item sd="0" x="162"/>
        <item sd="0" x="146"/>
        <item sd="0" x="36"/>
        <item sd="0" x="37"/>
        <item sd="0" x="136"/>
        <item sd="0" x="147"/>
        <item sd="0" x="38"/>
        <item sd="0" x="39"/>
        <item sd="0" x="148"/>
        <item sd="0" x="90"/>
        <item sd="0" x="40"/>
        <item sd="0" x="91"/>
        <item sd="0" x="130"/>
        <item sd="0" x="102"/>
        <item sd="0" x="41"/>
        <item sd="0" x="92"/>
        <item sd="0" x="129"/>
        <item sd="0" x="42"/>
        <item sd="0" x="43"/>
        <item sd="0" x="44"/>
        <item sd="0" x="149"/>
        <item sd="0" x="158"/>
        <item sd="0" x="150"/>
        <item sd="0" x="151"/>
        <item sd="0" x="139"/>
        <item sd="0" x="45"/>
        <item sd="0" x="46"/>
        <item sd="0" x="47"/>
        <item sd="0" x="50"/>
        <item sd="0" x="48"/>
        <item sd="0" x="49"/>
        <item sd="0" x="103"/>
        <item sd="0" x="51"/>
        <item sd="0" x="122"/>
        <item sd="0" x="121"/>
        <item sd="0" x="52"/>
        <item sd="0" x="168"/>
        <item sd="0" x="53"/>
        <item sd="0" x="54"/>
        <item sd="0" x="152"/>
        <item sd="0" x="125"/>
        <item sd="0" x="93"/>
        <item sd="0" x="124"/>
        <item sd="0" x="123"/>
        <item sd="0" x="156"/>
        <item sd="0" x="55"/>
        <item sd="0" x="56"/>
        <item sd="0" x="94"/>
        <item sd="0" x="153"/>
        <item sd="0" x="57"/>
        <item sd="0" x="58"/>
        <item sd="0" x="59"/>
        <item sd="0" x="60"/>
        <item sd="0" x="61"/>
        <item sd="0" x="62"/>
        <item sd="0" x="63"/>
        <item sd="0" x="64"/>
        <item sd="0" x="154"/>
        <item sd="0" x="65"/>
        <item sd="0" x="166"/>
        <item sd="0" x="66"/>
        <item sd="0" x="110"/>
        <item sd="0" x="111"/>
        <item sd="0" x="67"/>
        <item sd="0" x="112"/>
        <item sd="0" x="113"/>
        <item sd="0" x="68"/>
        <item sd="0" x="95"/>
        <item sd="0" x="96"/>
        <item sd="0" x="97"/>
        <item sd="0" x="69"/>
        <item sd="0" x="70"/>
        <item sd="0" x="104"/>
        <item sd="0" x="71"/>
        <item sd="0" x="98"/>
        <item sd="0" x="126"/>
        <item sd="0" x="72"/>
        <item sd="0" x="127"/>
        <item sd="0" x="105"/>
        <item sd="0" x="137"/>
        <item sd="0" x="73"/>
        <item sd="0" x="74"/>
        <item sd="0" x="75"/>
        <item sd="0" x="140"/>
        <item sd="0" x="114"/>
        <item sd="0" x="76"/>
        <item sd="0" x="106"/>
        <item sd="0" x="163"/>
        <item sd="0" x="115"/>
        <item sd="0" x="165"/>
        <item sd="0" x="99"/>
        <item sd="0" x="77"/>
        <item sd="0" x="82"/>
        <item sd="0" x="78"/>
        <item sd="0" x="79"/>
        <item sd="0" x="80"/>
        <item sd="0" x="81"/>
        <item sd="0" x="83"/>
        <item sd="0" x="84"/>
        <item sd="0" x="157"/>
        <item sd="0" x="85"/>
        <item sd="0" x="107"/>
        <item sd="0" x="86"/>
        <item sd="0" x="164"/>
        <item h="1" sd="0" x="17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Col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showAll="0"/>
    <pivotField axis="axisPage" showAll="0" sortType="ascending">
      <items count="5">
        <item n="Key Groups" x="2"/>
        <item x="0"/>
        <item n="Other Groups" x="1"/>
        <item x="3"/>
        <item t="default"/>
      </items>
    </pivotField>
  </pivotFields>
  <rowFields count="1">
    <field x="3"/>
  </rowFields>
  <rowItems count="171">
    <i>
      <x v="164"/>
    </i>
    <i>
      <x v="25"/>
    </i>
    <i>
      <x v="101"/>
    </i>
    <i>
      <x v="104"/>
    </i>
    <i>
      <x v="72"/>
    </i>
    <i>
      <x v="45"/>
    </i>
    <i>
      <x v="99"/>
    </i>
    <i>
      <x v="108"/>
    </i>
    <i>
      <x v="112"/>
    </i>
    <i>
      <x v="35"/>
    </i>
    <i>
      <x v="29"/>
    </i>
    <i>
      <x v="82"/>
    </i>
    <i>
      <x v="129"/>
    </i>
    <i>
      <x v="144"/>
    </i>
    <i>
      <x v="20"/>
    </i>
    <i>
      <x v="59"/>
    </i>
    <i>
      <x v="37"/>
    </i>
    <i>
      <x v="28"/>
    </i>
    <i>
      <x v="36"/>
    </i>
    <i>
      <x v="111"/>
    </i>
    <i>
      <x v="62"/>
    </i>
    <i>
      <x v="123"/>
    </i>
    <i>
      <x v="40"/>
    </i>
    <i>
      <x v="155"/>
    </i>
    <i>
      <x v="68"/>
    </i>
    <i>
      <x v="32"/>
    </i>
    <i>
      <x v="100"/>
    </i>
    <i>
      <x v="161"/>
    </i>
    <i>
      <x v="76"/>
    </i>
    <i>
      <x v="70"/>
    </i>
    <i>
      <x v="86"/>
    </i>
    <i>
      <x v="110"/>
    </i>
    <i>
      <x v="98"/>
    </i>
    <i>
      <x v="89"/>
    </i>
    <i>
      <x v="145"/>
    </i>
    <i>
      <x v="138"/>
    </i>
    <i>
      <x v="119"/>
    </i>
    <i>
      <x v="54"/>
    </i>
    <i>
      <x v="152"/>
    </i>
    <i>
      <x v="24"/>
    </i>
    <i>
      <x v="133"/>
    </i>
    <i>
      <x v="83"/>
    </i>
    <i>
      <x v="73"/>
    </i>
    <i>
      <x v="3"/>
    </i>
    <i>
      <x v="22"/>
    </i>
    <i>
      <x v="75"/>
    </i>
    <i>
      <x v="78"/>
    </i>
    <i>
      <x v="143"/>
    </i>
    <i>
      <x v="79"/>
    </i>
    <i>
      <x v="77"/>
    </i>
    <i>
      <x v="53"/>
    </i>
    <i>
      <x v="141"/>
    </i>
    <i>
      <x v="15"/>
    </i>
    <i>
      <x v="150"/>
    </i>
    <i>
      <x v="153"/>
    </i>
    <i>
      <x v="57"/>
    </i>
    <i>
      <x v="74"/>
    </i>
    <i>
      <x v="6"/>
    </i>
    <i>
      <x v="92"/>
    </i>
    <i>
      <x v="42"/>
    </i>
    <i>
      <x v="31"/>
    </i>
    <i>
      <x v="148"/>
    </i>
    <i>
      <x v="127"/>
    </i>
    <i>
      <x v="11"/>
    </i>
    <i>
      <x v="34"/>
    </i>
    <i>
      <x v="140"/>
    </i>
    <i>
      <x v="52"/>
    </i>
    <i>
      <x/>
    </i>
    <i>
      <x v="93"/>
    </i>
    <i>
      <x v="30"/>
    </i>
    <i>
      <x v="96"/>
    </i>
    <i>
      <x v="80"/>
    </i>
    <i>
      <x v="33"/>
    </i>
    <i>
      <x v="69"/>
    </i>
    <i>
      <x v="9"/>
    </i>
    <i>
      <x v="120"/>
    </i>
    <i>
      <x v="122"/>
    </i>
    <i>
      <x v="2"/>
    </i>
    <i>
      <x v="165"/>
    </i>
    <i>
      <x v="44"/>
    </i>
    <i>
      <x v="66"/>
    </i>
    <i>
      <x v="105"/>
    </i>
    <i>
      <x v="55"/>
    </i>
    <i>
      <x v="106"/>
    </i>
    <i>
      <x v="26"/>
    </i>
    <i>
      <x v="109"/>
    </i>
    <i>
      <x v="162"/>
    </i>
    <i>
      <x v="4"/>
    </i>
    <i>
      <x v="87"/>
    </i>
    <i>
      <x v="167"/>
    </i>
    <i>
      <x v="65"/>
    </i>
    <i>
      <x v="114"/>
    </i>
    <i>
      <x v="103"/>
    </i>
    <i>
      <x v="88"/>
    </i>
    <i>
      <x v="131"/>
    </i>
    <i>
      <x v="132"/>
    </i>
    <i>
      <x v="38"/>
    </i>
    <i>
      <x v="27"/>
    </i>
    <i>
      <x v="97"/>
    </i>
    <i>
      <x v="135"/>
    </i>
    <i>
      <x v="147"/>
    </i>
    <i>
      <x v="63"/>
    </i>
    <i>
      <x v="169"/>
    </i>
    <i>
      <x v="71"/>
    </i>
    <i>
      <x v="14"/>
    </i>
    <i>
      <x v="128"/>
    </i>
    <i>
      <x v="159"/>
    </i>
    <i>
      <x v="58"/>
    </i>
    <i>
      <x v="126"/>
    </i>
    <i>
      <x v="39"/>
    </i>
    <i>
      <x v="67"/>
    </i>
    <i>
      <x v="125"/>
    </i>
    <i>
      <x v="163"/>
    </i>
    <i>
      <x v="130"/>
    </i>
    <i>
      <x v="17"/>
    </i>
    <i>
      <x v="7"/>
    </i>
    <i>
      <x v="91"/>
    </i>
    <i>
      <x v="19"/>
    </i>
    <i>
      <x v="13"/>
    </i>
    <i>
      <x v="21"/>
    </i>
    <i>
      <x v="124"/>
    </i>
    <i>
      <x v="146"/>
    </i>
    <i>
      <x v="151"/>
    </i>
    <i>
      <x v="84"/>
    </i>
    <i>
      <x v="43"/>
    </i>
    <i>
      <x v="117"/>
    </i>
    <i>
      <x v="115"/>
    </i>
    <i>
      <x v="95"/>
    </i>
    <i>
      <x v="12"/>
    </i>
    <i>
      <x v="51"/>
    </i>
    <i>
      <x v="64"/>
    </i>
    <i>
      <x v="136"/>
    </i>
    <i>
      <x v="156"/>
    </i>
    <i>
      <x v="139"/>
    </i>
    <i>
      <x v="118"/>
    </i>
    <i>
      <x v="41"/>
    </i>
    <i>
      <x v="60"/>
    </i>
    <i>
      <x v="18"/>
    </i>
    <i>
      <x v="46"/>
    </i>
    <i>
      <x v="160"/>
    </i>
    <i>
      <x v="121"/>
    </i>
    <i>
      <x v="107"/>
    </i>
    <i>
      <x v="113"/>
    </i>
    <i>
      <x v="90"/>
    </i>
    <i>
      <x v="137"/>
    </i>
    <i>
      <x v="102"/>
    </i>
    <i>
      <x v="142"/>
    </i>
    <i>
      <x v="85"/>
    </i>
    <i>
      <x v="134"/>
    </i>
    <i>
      <x v="5"/>
    </i>
    <i>
      <x v="47"/>
    </i>
    <i>
      <x v="157"/>
    </i>
    <i>
      <x v="116"/>
    </i>
    <i>
      <x v="81"/>
    </i>
    <i>
      <x v="49"/>
    </i>
    <i>
      <x v="149"/>
    </i>
    <i>
      <x v="10"/>
    </i>
    <i>
      <x v="61"/>
    </i>
    <i>
      <x v="154"/>
    </i>
    <i>
      <x v="50"/>
    </i>
    <i>
      <x v="16"/>
    </i>
    <i>
      <x v="1"/>
    </i>
    <i>
      <x v="8"/>
    </i>
    <i>
      <x v="23"/>
    </i>
    <i>
      <x v="166"/>
    </i>
    <i>
      <x v="168"/>
    </i>
    <i>
      <x v="48"/>
    </i>
    <i>
      <x v="56"/>
    </i>
    <i>
      <x v="158"/>
    </i>
    <i>
      <x v="94"/>
    </i>
    <i t="grand">
      <x/>
    </i>
  </rowItems>
  <colFields count="1">
    <field x="5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1">
    <pageField fld="8" hier="-1"/>
  </pageFields>
  <dataFields count="1">
    <dataField name="Total Contributions" fld="4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jack-anders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283F-D166-2642-9243-F387C7DB9E80}">
  <dimension ref="A1:S179"/>
  <sheetViews>
    <sheetView tabSelected="1" workbookViewId="0">
      <selection activeCell="C5" sqref="C5"/>
    </sheetView>
  </sheetViews>
  <sheetFormatPr baseColWidth="10" defaultRowHeight="16" x14ac:dyDescent="0.2"/>
  <cols>
    <col min="1" max="1" width="57.83203125" bestFit="1" customWidth="1"/>
    <col min="2" max="14" width="10.1640625" bestFit="1" customWidth="1"/>
    <col min="15" max="15" width="8.6640625" bestFit="1" customWidth="1"/>
    <col min="16" max="16" width="10.1640625" bestFit="1" customWidth="1"/>
    <col min="17" max="17" width="8.6640625" bestFit="1" customWidth="1"/>
    <col min="18" max="19" width="11.1640625" bestFit="1" customWidth="1"/>
  </cols>
  <sheetData>
    <row r="1" spans="1:19" ht="31" x14ac:dyDescent="0.35">
      <c r="A1" s="10" t="s">
        <v>207</v>
      </c>
      <c r="B1" s="9"/>
    </row>
    <row r="2" spans="1:19" ht="21" x14ac:dyDescent="0.25">
      <c r="A2" s="9" t="s">
        <v>208</v>
      </c>
      <c r="B2" s="13">
        <v>43668</v>
      </c>
      <c r="C2" s="14"/>
    </row>
    <row r="3" spans="1:19" ht="24" x14ac:dyDescent="0.3">
      <c r="A3" s="11" t="s">
        <v>209</v>
      </c>
      <c r="B3" s="9"/>
    </row>
    <row r="5" spans="1:19" x14ac:dyDescent="0.2">
      <c r="A5" s="6" t="s">
        <v>203</v>
      </c>
      <c r="B5" t="s">
        <v>213</v>
      </c>
    </row>
    <row r="6" spans="1:19" x14ac:dyDescent="0.2">
      <c r="A6" s="12" t="s">
        <v>211</v>
      </c>
    </row>
    <row r="7" spans="1:19" x14ac:dyDescent="0.2">
      <c r="A7" s="6" t="s">
        <v>206</v>
      </c>
      <c r="B7" s="6" t="s">
        <v>212</v>
      </c>
    </row>
    <row r="8" spans="1:19" x14ac:dyDescent="0.2">
      <c r="A8" s="6" t="s">
        <v>205</v>
      </c>
      <c r="B8">
        <v>2001</v>
      </c>
      <c r="C8">
        <v>2002</v>
      </c>
      <c r="D8">
        <v>2003</v>
      </c>
      <c r="E8">
        <v>2004</v>
      </c>
      <c r="F8">
        <v>2006</v>
      </c>
      <c r="G8">
        <v>2007</v>
      </c>
      <c r="H8">
        <v>2008</v>
      </c>
      <c r="I8">
        <v>2009</v>
      </c>
      <c r="J8">
        <v>2010</v>
      </c>
      <c r="K8">
        <v>2011</v>
      </c>
      <c r="L8">
        <v>2012</v>
      </c>
      <c r="M8">
        <v>2013</v>
      </c>
      <c r="N8">
        <v>2014</v>
      </c>
      <c r="O8">
        <v>2015</v>
      </c>
      <c r="P8">
        <v>2016</v>
      </c>
      <c r="Q8">
        <v>2017</v>
      </c>
      <c r="R8" t="s">
        <v>204</v>
      </c>
      <c r="S8" s="8" t="s">
        <v>210</v>
      </c>
    </row>
    <row r="9" spans="1:19" x14ac:dyDescent="0.2">
      <c r="A9" s="7" t="s">
        <v>79</v>
      </c>
      <c r="B9" s="4">
        <v>750000</v>
      </c>
      <c r="C9" s="4">
        <v>170000</v>
      </c>
      <c r="D9" s="4">
        <v>25000</v>
      </c>
      <c r="E9" s="4">
        <v>27000</v>
      </c>
      <c r="F9" s="4">
        <v>35431</v>
      </c>
      <c r="G9" s="4">
        <v>525000</v>
      </c>
      <c r="H9" s="4">
        <v>720000</v>
      </c>
      <c r="I9" s="4">
        <v>670000</v>
      </c>
      <c r="J9" s="4">
        <v>291000</v>
      </c>
      <c r="K9" s="4"/>
      <c r="L9" s="4">
        <v>265000</v>
      </c>
      <c r="M9" s="4">
        <v>464471</v>
      </c>
      <c r="N9" s="4">
        <v>633000</v>
      </c>
      <c r="O9" s="4"/>
      <c r="P9" s="4"/>
      <c r="Q9" s="4"/>
      <c r="R9" s="4">
        <v>4575902</v>
      </c>
      <c r="S9" t="str">
        <f>IFERROR(IF(VLOOKUP(A8,Resources!A:C,3,FALSE)=0,"",VLOOKUP(A8,Resources!A:C,3,FALSE)),"")</f>
        <v/>
      </c>
    </row>
    <row r="10" spans="1:19" x14ac:dyDescent="0.2">
      <c r="A10" s="7" t="s">
        <v>20</v>
      </c>
      <c r="B10" s="4">
        <v>250000</v>
      </c>
      <c r="C10" s="4">
        <v>250000</v>
      </c>
      <c r="D10" s="4">
        <v>250000</v>
      </c>
      <c r="E10" s="4">
        <v>250000</v>
      </c>
      <c r="F10" s="4">
        <v>250000</v>
      </c>
      <c r="G10" s="4">
        <v>300000</v>
      </c>
      <c r="H10" s="4">
        <v>300000</v>
      </c>
      <c r="I10" s="4">
        <v>400000</v>
      </c>
      <c r="J10" s="4">
        <v>400000</v>
      </c>
      <c r="K10" s="4"/>
      <c r="L10" s="4">
        <v>300000</v>
      </c>
      <c r="M10" s="4">
        <v>300000</v>
      </c>
      <c r="N10" s="4">
        <v>400000</v>
      </c>
      <c r="O10" s="4"/>
      <c r="P10" s="4">
        <v>500000</v>
      </c>
      <c r="Q10" s="4">
        <v>400000</v>
      </c>
      <c r="R10" s="4">
        <v>4550000</v>
      </c>
      <c r="S10" t="str">
        <f>IFERROR(IF(VLOOKUP(A9,Resources!A:C,3,FALSE)=0,"",VLOOKUP(A9,Resources!A:C,3,FALSE)),"")</f>
        <v/>
      </c>
    </row>
    <row r="11" spans="1:19" x14ac:dyDescent="0.2">
      <c r="A11" s="7" t="s">
        <v>50</v>
      </c>
      <c r="B11" s="4">
        <v>10000</v>
      </c>
      <c r="C11" s="4">
        <v>280000</v>
      </c>
      <c r="D11" s="4">
        <v>824482</v>
      </c>
      <c r="E11" s="4">
        <v>785000</v>
      </c>
      <c r="F11" s="4">
        <v>102769</v>
      </c>
      <c r="G11" s="4">
        <v>600000</v>
      </c>
      <c r="H11" s="4">
        <v>400000</v>
      </c>
      <c r="I11" s="4"/>
      <c r="J11" s="4">
        <v>167827</v>
      </c>
      <c r="K11" s="4">
        <v>5000</v>
      </c>
      <c r="L11" s="4">
        <v>100000</v>
      </c>
      <c r="M11" s="4">
        <v>75000</v>
      </c>
      <c r="N11" s="4">
        <v>100000</v>
      </c>
      <c r="O11" s="4"/>
      <c r="P11" s="4">
        <v>1000000</v>
      </c>
      <c r="Q11" s="4"/>
      <c r="R11" s="4">
        <v>4450078</v>
      </c>
      <c r="S11" t="str">
        <f>IFERROR(IF(VLOOKUP(A10,Resources!A:C,3,FALSE)=0,"",VLOOKUP(A10,Resources!A:C,3,FALSE)),"")</f>
        <v>https://www.sourcewatch.org/index.php/Children%27s_Scholarship_Fund</v>
      </c>
    </row>
    <row r="12" spans="1:19" x14ac:dyDescent="0.2">
      <c r="A12" s="7" t="s">
        <v>51</v>
      </c>
      <c r="B12" s="4">
        <v>250000</v>
      </c>
      <c r="C12" s="4">
        <v>200000</v>
      </c>
      <c r="D12" s="4">
        <v>200000</v>
      </c>
      <c r="E12" s="4">
        <v>225000</v>
      </c>
      <c r="F12" s="4">
        <v>198000</v>
      </c>
      <c r="G12" s="4">
        <v>300000</v>
      </c>
      <c r="H12" s="4">
        <v>300000</v>
      </c>
      <c r="I12" s="4">
        <v>400000</v>
      </c>
      <c r="J12" s="4">
        <v>400000</v>
      </c>
      <c r="K12" s="4">
        <v>350000</v>
      </c>
      <c r="L12" s="4"/>
      <c r="M12" s="4"/>
      <c r="N12" s="4"/>
      <c r="O12" s="4"/>
      <c r="P12" s="4"/>
      <c r="Q12" s="4"/>
      <c r="R12" s="4">
        <v>2823000</v>
      </c>
      <c r="S12" t="str">
        <f>IFERROR(IF(VLOOKUP(A11,Resources!A:C,3,FALSE)=0,"",VLOOKUP(A11,Resources!A:C,3,FALSE)),"")</f>
        <v/>
      </c>
    </row>
    <row r="13" spans="1:19" x14ac:dyDescent="0.2">
      <c r="A13" s="7" t="s">
        <v>37</v>
      </c>
      <c r="B13" s="4">
        <v>50000</v>
      </c>
      <c r="C13" s="4">
        <v>375000</v>
      </c>
      <c r="D13" s="4">
        <v>50000</v>
      </c>
      <c r="E13" s="4">
        <v>50000</v>
      </c>
      <c r="F13" s="4">
        <v>100000</v>
      </c>
      <c r="G13" s="4">
        <v>150000</v>
      </c>
      <c r="H13" s="4">
        <v>200000</v>
      </c>
      <c r="I13" s="4">
        <v>200000</v>
      </c>
      <c r="J13" s="4">
        <v>200000</v>
      </c>
      <c r="K13" s="4">
        <v>150000</v>
      </c>
      <c r="L13" s="4">
        <v>150000</v>
      </c>
      <c r="M13" s="4">
        <v>150000</v>
      </c>
      <c r="N13" s="4">
        <v>330000</v>
      </c>
      <c r="O13" s="4"/>
      <c r="P13" s="4">
        <v>300000</v>
      </c>
      <c r="Q13" s="4">
        <v>300000</v>
      </c>
      <c r="R13" s="4">
        <v>2755000</v>
      </c>
      <c r="S13" t="str">
        <f>IFERROR(IF(VLOOKUP(A12,Resources!A:C,3,FALSE)=0,"",VLOOKUP(A12,Resources!A:C,3,FALSE)),"")</f>
        <v/>
      </c>
    </row>
    <row r="14" spans="1:19" x14ac:dyDescent="0.2">
      <c r="A14" s="7" t="s">
        <v>128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>
        <v>350000</v>
      </c>
      <c r="M14" s="4">
        <v>350000</v>
      </c>
      <c r="N14" s="4">
        <v>400000</v>
      </c>
      <c r="O14" s="4"/>
      <c r="P14" s="4"/>
      <c r="Q14" s="4"/>
      <c r="R14" s="4">
        <v>1100000</v>
      </c>
      <c r="S14" t="str">
        <f>IFERROR(IF(VLOOKUP(A13,Resources!A:C,3,FALSE)=0,"",VLOOKUP(A13,Resources!A:C,3,FALSE)),"")</f>
        <v>https://www.desmogblog.com/hoover-institution</v>
      </c>
    </row>
    <row r="15" spans="1:19" x14ac:dyDescent="0.2">
      <c r="A15" s="7" t="s">
        <v>94</v>
      </c>
      <c r="B15" s="4"/>
      <c r="C15" s="4"/>
      <c r="D15" s="4"/>
      <c r="E15" s="4"/>
      <c r="F15" s="4">
        <v>500000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v>500000</v>
      </c>
      <c r="S15" t="str">
        <f>IFERROR(IF(VLOOKUP(A14,Resources!A:C,3,FALSE)=0,"",VLOOKUP(A14,Resources!A:C,3,FALSE)),"")</f>
        <v>https://www.sourcewatch.org/index.php/EdChoice</v>
      </c>
    </row>
    <row r="16" spans="1:19" x14ac:dyDescent="0.2">
      <c r="A16" s="7" t="s">
        <v>95</v>
      </c>
      <c r="B16" s="4"/>
      <c r="C16" s="4"/>
      <c r="D16" s="4"/>
      <c r="E16" s="4"/>
      <c r="F16" s="4">
        <v>87400</v>
      </c>
      <c r="G16" s="4">
        <v>63400</v>
      </c>
      <c r="H16" s="4">
        <v>100000</v>
      </c>
      <c r="I16" s="4">
        <v>72000</v>
      </c>
      <c r="J16" s="4">
        <v>66200</v>
      </c>
      <c r="K16" s="4">
        <v>52400</v>
      </c>
      <c r="L16" s="4"/>
      <c r="M16" s="4"/>
      <c r="N16" s="4">
        <v>25000</v>
      </c>
      <c r="O16" s="4"/>
      <c r="P16" s="4"/>
      <c r="Q16" s="4"/>
      <c r="R16" s="4">
        <v>466400</v>
      </c>
      <c r="S16" t="str">
        <f>IFERROR(IF(VLOOKUP(A15,Resources!A:C,3,FALSE)=0,"",VLOOKUP(A15,Resources!A:C,3,FALSE)),"")</f>
        <v/>
      </c>
    </row>
    <row r="17" spans="1:19" x14ac:dyDescent="0.2">
      <c r="A17" s="7" t="s">
        <v>53</v>
      </c>
      <c r="B17" s="4">
        <v>10000</v>
      </c>
      <c r="C17" s="4">
        <v>25000</v>
      </c>
      <c r="D17" s="4">
        <v>25000</v>
      </c>
      <c r="E17" s="4">
        <v>40000</v>
      </c>
      <c r="F17" s="4">
        <v>40000</v>
      </c>
      <c r="G17" s="4">
        <v>40000</v>
      </c>
      <c r="H17" s="4">
        <v>50000</v>
      </c>
      <c r="I17" s="4">
        <v>65000</v>
      </c>
      <c r="J17" s="4">
        <v>50000</v>
      </c>
      <c r="K17" s="4"/>
      <c r="L17" s="4"/>
      <c r="M17" s="4">
        <v>50000</v>
      </c>
      <c r="N17" s="4">
        <v>50000</v>
      </c>
      <c r="O17" s="4"/>
      <c r="P17" s="4"/>
      <c r="Q17" s="4"/>
      <c r="R17" s="4">
        <v>445000</v>
      </c>
      <c r="S17" t="str">
        <f>IFERROR(IF(VLOOKUP(A16,Resources!A:C,3,FALSE)=0,"",VLOOKUP(A16,Resources!A:C,3,FALSE)),"")</f>
        <v/>
      </c>
    </row>
    <row r="18" spans="1:19" x14ac:dyDescent="0.2">
      <c r="A18" s="7" t="s">
        <v>117</v>
      </c>
      <c r="B18" s="4"/>
      <c r="C18" s="4"/>
      <c r="D18" s="4"/>
      <c r="E18" s="4"/>
      <c r="F18" s="4"/>
      <c r="G18" s="4"/>
      <c r="H18" s="4"/>
      <c r="I18" s="4"/>
      <c r="J18" s="4">
        <v>100000</v>
      </c>
      <c r="K18" s="4">
        <v>125000</v>
      </c>
      <c r="L18" s="4">
        <v>200000</v>
      </c>
      <c r="M18" s="4"/>
      <c r="N18" s="4"/>
      <c r="O18" s="4"/>
      <c r="P18" s="4"/>
      <c r="Q18" s="4"/>
      <c r="R18" s="4">
        <v>425000</v>
      </c>
      <c r="S18" t="str">
        <f>IFERROR(IF(VLOOKUP(A17,Resources!A:C,3,FALSE)=0,"",VLOOKUP(A17,Resources!A:C,3,FALSE)),"")</f>
        <v>https://www.desmogblog.com/national-center-policy-analysis</v>
      </c>
    </row>
    <row r="19" spans="1:19" x14ac:dyDescent="0.2">
      <c r="A19" s="7" t="s">
        <v>23</v>
      </c>
      <c r="B19" s="4">
        <v>25000</v>
      </c>
      <c r="C19" s="4">
        <v>30000</v>
      </c>
      <c r="D19" s="4">
        <v>30000</v>
      </c>
      <c r="E19" s="4">
        <v>40000</v>
      </c>
      <c r="F19" s="4">
        <v>40000</v>
      </c>
      <c r="G19" s="4">
        <v>40000</v>
      </c>
      <c r="H19" s="4">
        <v>40000</v>
      </c>
      <c r="I19" s="4">
        <v>40000</v>
      </c>
      <c r="J19" s="4">
        <v>40000</v>
      </c>
      <c r="K19" s="4">
        <v>40000</v>
      </c>
      <c r="L19" s="4">
        <v>40000</v>
      </c>
      <c r="M19" s="4"/>
      <c r="N19" s="4"/>
      <c r="O19" s="4"/>
      <c r="P19" s="4"/>
      <c r="Q19" s="4"/>
      <c r="R19" s="4">
        <v>405000</v>
      </c>
      <c r="S19" t="str">
        <f>IFERROR(IF(VLOOKUP(A18,Resources!A:C,3,FALSE)=0,"",VLOOKUP(A18,Resources!A:C,3,FALSE)),"")</f>
        <v>https://www.desmogblog.com/who-donors-trust</v>
      </c>
    </row>
    <row r="20" spans="1:19" x14ac:dyDescent="0.2">
      <c r="A20" s="7" t="s">
        <v>100</v>
      </c>
      <c r="B20" s="4"/>
      <c r="C20" s="4"/>
      <c r="D20" s="4"/>
      <c r="E20" s="4"/>
      <c r="F20" s="4"/>
      <c r="G20" s="4">
        <v>35000</v>
      </c>
      <c r="H20" s="4">
        <v>35000</v>
      </c>
      <c r="I20" s="4">
        <v>35000</v>
      </c>
      <c r="J20" s="4">
        <v>35000</v>
      </c>
      <c r="K20" s="4">
        <v>40000</v>
      </c>
      <c r="L20" s="4">
        <v>40000</v>
      </c>
      <c r="M20" s="4">
        <v>40000</v>
      </c>
      <c r="N20" s="4">
        <v>50000</v>
      </c>
      <c r="O20" s="4"/>
      <c r="P20" s="4"/>
      <c r="Q20" s="4">
        <v>50000</v>
      </c>
      <c r="R20" s="4">
        <v>360000</v>
      </c>
      <c r="S20" t="str">
        <f>IFERROR(IF(VLOOKUP(A19,Resources!A:C,3,FALSE)=0,"",VLOOKUP(A19,Resources!A:C,3,FALSE)),"")</f>
        <v>https://www.sourcewatch.org/index.php/Commonwealth_Foundation</v>
      </c>
    </row>
    <row r="21" spans="1:19" x14ac:dyDescent="0.2">
      <c r="A21" s="7" t="s">
        <v>60</v>
      </c>
      <c r="B21" s="4">
        <v>8640</v>
      </c>
      <c r="C21" s="4">
        <v>20000</v>
      </c>
      <c r="D21" s="4">
        <v>25000</v>
      </c>
      <c r="E21" s="4">
        <v>30000</v>
      </c>
      <c r="F21" s="4">
        <v>50000</v>
      </c>
      <c r="G21" s="4">
        <v>25000</v>
      </c>
      <c r="H21" s="4">
        <v>35350</v>
      </c>
      <c r="I21" s="4">
        <v>24750</v>
      </c>
      <c r="J21" s="4">
        <v>24750</v>
      </c>
      <c r="K21" s="4">
        <v>35000</v>
      </c>
      <c r="L21" s="4">
        <v>35000</v>
      </c>
      <c r="M21" s="4"/>
      <c r="N21" s="4">
        <v>30000</v>
      </c>
      <c r="O21" s="4"/>
      <c r="P21" s="4"/>
      <c r="Q21" s="4"/>
      <c r="R21" s="4">
        <v>343490</v>
      </c>
      <c r="S21" t="str">
        <f>IFERROR(IF(VLOOKUP(A20,Resources!A:C,3,FALSE)=0,"",VLOOKUP(A20,Resources!A:C,3,FALSE)),"")</f>
        <v/>
      </c>
    </row>
    <row r="22" spans="1:19" x14ac:dyDescent="0.2">
      <c r="A22" s="7" t="s">
        <v>130</v>
      </c>
      <c r="B22" s="4"/>
      <c r="C22" s="4"/>
      <c r="D22" s="4">
        <v>25000</v>
      </c>
      <c r="E22" s="4">
        <v>25000</v>
      </c>
      <c r="F22" s="4">
        <v>25000</v>
      </c>
      <c r="G22" s="4">
        <v>25000</v>
      </c>
      <c r="H22" s="4">
        <v>25000</v>
      </c>
      <c r="I22" s="4">
        <v>25000</v>
      </c>
      <c r="J22" s="4">
        <v>25000</v>
      </c>
      <c r="K22" s="4">
        <v>25000</v>
      </c>
      <c r="L22" s="4">
        <v>25000</v>
      </c>
      <c r="M22" s="4">
        <v>35000</v>
      </c>
      <c r="N22" s="4">
        <v>20000</v>
      </c>
      <c r="O22" s="4"/>
      <c r="P22" s="4"/>
      <c r="Q22" s="4"/>
      <c r="R22" s="4">
        <v>280000</v>
      </c>
      <c r="S22" t="str">
        <f>IFERROR(IF(VLOOKUP(A21,Resources!A:C,3,FALSE)=0,"",VLOOKUP(A21,Resources!A:C,3,FALSE)),"")</f>
        <v/>
      </c>
    </row>
    <row r="23" spans="1:19" x14ac:dyDescent="0.2">
      <c r="A23" s="7" t="s">
        <v>88</v>
      </c>
      <c r="B23" s="4"/>
      <c r="C23" s="4"/>
      <c r="D23" s="4"/>
      <c r="E23" s="4"/>
      <c r="F23" s="4">
        <v>25000</v>
      </c>
      <c r="G23" s="4">
        <v>50000</v>
      </c>
      <c r="H23" s="4">
        <v>74600</v>
      </c>
      <c r="I23" s="4">
        <v>60000</v>
      </c>
      <c r="J23" s="4">
        <v>60000</v>
      </c>
      <c r="K23" s="4"/>
      <c r="L23" s="4"/>
      <c r="M23" s="4"/>
      <c r="N23" s="4"/>
      <c r="O23" s="4"/>
      <c r="P23" s="4"/>
      <c r="Q23" s="4"/>
      <c r="R23" s="4">
        <v>269600</v>
      </c>
      <c r="S23" t="str">
        <f>IFERROR(IF(VLOOKUP(A22,Resources!A:C,3,FALSE)=0,"",VLOOKUP(A22,Resources!A:C,3,FALSE)),"")</f>
        <v/>
      </c>
    </row>
    <row r="24" spans="1:19" x14ac:dyDescent="0.2">
      <c r="A24" s="7" t="s">
        <v>92</v>
      </c>
      <c r="B24" s="4"/>
      <c r="C24" s="4"/>
      <c r="D24" s="4"/>
      <c r="E24" s="4"/>
      <c r="F24" s="4">
        <v>225000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>
        <v>225000</v>
      </c>
      <c r="S24" t="str">
        <f>IFERROR(IF(VLOOKUP(A23,Resources!A:C,3,FALSE)=0,"",VLOOKUP(A23,Resources!A:C,3,FALSE)),"")</f>
        <v>https://www.desmogblog.com/cato-institute</v>
      </c>
    </row>
    <row r="25" spans="1:19" x14ac:dyDescent="0.2">
      <c r="A25" s="7" t="s">
        <v>90</v>
      </c>
      <c r="B25" s="4"/>
      <c r="C25" s="4"/>
      <c r="D25" s="4"/>
      <c r="E25" s="4"/>
      <c r="F25" s="4">
        <v>25000</v>
      </c>
      <c r="G25" s="4">
        <v>25000</v>
      </c>
      <c r="H25" s="4">
        <v>25000</v>
      </c>
      <c r="I25" s="4">
        <v>25000</v>
      </c>
      <c r="J25" s="4">
        <v>25000</v>
      </c>
      <c r="K25" s="4">
        <v>25000</v>
      </c>
      <c r="L25" s="4">
        <v>25000</v>
      </c>
      <c r="M25" s="4">
        <v>25000</v>
      </c>
      <c r="N25" s="4">
        <v>20000</v>
      </c>
      <c r="O25" s="4"/>
      <c r="P25" s="4"/>
      <c r="Q25" s="4"/>
      <c r="R25" s="4">
        <v>220000</v>
      </c>
      <c r="S25" t="str">
        <f>IFERROR(IF(VLOOKUP(A24,Resources!A:C,3,FALSE)=0,"",VLOOKUP(A24,Resources!A:C,3,FALSE)),"")</f>
        <v/>
      </c>
    </row>
    <row r="26" spans="1:19" x14ac:dyDescent="0.2">
      <c r="A26" s="7" t="s">
        <v>80</v>
      </c>
      <c r="B26" s="4"/>
      <c r="C26" s="4"/>
      <c r="D26" s="4"/>
      <c r="E26" s="4">
        <v>20000</v>
      </c>
      <c r="F26" s="4">
        <v>20000</v>
      </c>
      <c r="G26" s="4">
        <v>25000</v>
      </c>
      <c r="H26" s="4">
        <v>25000</v>
      </c>
      <c r="I26" s="4">
        <v>35000</v>
      </c>
      <c r="J26" s="4">
        <v>25000</v>
      </c>
      <c r="K26" s="4">
        <v>40000</v>
      </c>
      <c r="L26" s="4">
        <v>25000</v>
      </c>
      <c r="M26" s="4"/>
      <c r="N26" s="4"/>
      <c r="O26" s="4"/>
      <c r="P26" s="4"/>
      <c r="Q26" s="4"/>
      <c r="R26" s="4">
        <v>215000</v>
      </c>
      <c r="S26" t="str">
        <f>IFERROR(IF(VLOOKUP(A25,Resources!A:C,3,FALSE)=0,"",VLOOKUP(A25,Resources!A:C,3,FALSE)),"")</f>
        <v/>
      </c>
    </row>
    <row r="27" spans="1:19" x14ac:dyDescent="0.2">
      <c r="A27" s="7" t="s">
        <v>102</v>
      </c>
      <c r="B27" s="4"/>
      <c r="C27" s="4"/>
      <c r="D27" s="4"/>
      <c r="E27" s="4"/>
      <c r="F27" s="4"/>
      <c r="G27" s="4">
        <v>93859</v>
      </c>
      <c r="H27" s="4"/>
      <c r="I27" s="4">
        <v>57322</v>
      </c>
      <c r="J27" s="4"/>
      <c r="K27" s="4"/>
      <c r="L27" s="4">
        <v>55932</v>
      </c>
      <c r="M27" s="4"/>
      <c r="N27" s="4"/>
      <c r="O27" s="4"/>
      <c r="P27" s="4"/>
      <c r="Q27" s="4"/>
      <c r="R27" s="4">
        <v>207113</v>
      </c>
      <c r="S27" t="str">
        <f>IFERROR(IF(VLOOKUP(A26,Resources!A:C,3,FALSE)=0,"",VLOOKUP(A26,Resources!A:C,3,FALSE)),"")</f>
        <v/>
      </c>
    </row>
    <row r="28" spans="1:19" x14ac:dyDescent="0.2">
      <c r="A28" s="7" t="s">
        <v>162</v>
      </c>
      <c r="B28" s="4">
        <v>25000</v>
      </c>
      <c r="C28" s="4">
        <v>50000</v>
      </c>
      <c r="D28" s="4">
        <v>55000</v>
      </c>
      <c r="E28" s="4">
        <v>63500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193500</v>
      </c>
      <c r="S28" t="str">
        <f>IFERROR(IF(VLOOKUP(A27,Resources!A:C,3,FALSE)=0,"",VLOOKUP(A27,Resources!A:C,3,FALSE)),"")</f>
        <v/>
      </c>
    </row>
    <row r="29" spans="1:19" x14ac:dyDescent="0.2">
      <c r="A29" s="7" t="s">
        <v>106</v>
      </c>
      <c r="B29" s="4"/>
      <c r="C29" s="4"/>
      <c r="D29" s="4"/>
      <c r="E29" s="4"/>
      <c r="F29" s="4"/>
      <c r="G29" s="4"/>
      <c r="H29" s="4">
        <v>10000</v>
      </c>
      <c r="I29" s="4"/>
      <c r="J29" s="4">
        <v>15000</v>
      </c>
      <c r="K29" s="4">
        <v>15000</v>
      </c>
      <c r="L29" s="4">
        <v>65000</v>
      </c>
      <c r="M29" s="4">
        <v>15000</v>
      </c>
      <c r="N29" s="4">
        <v>15000</v>
      </c>
      <c r="O29" s="4"/>
      <c r="P29" s="4"/>
      <c r="Q29" s="4"/>
      <c r="R29" s="4">
        <v>135000</v>
      </c>
      <c r="S29" t="str">
        <f>IFERROR(IF(VLOOKUP(A28,Resources!A:C,3,FALSE)=0,"",VLOOKUP(A28,Resources!A:C,3,FALSE)),"")</f>
        <v/>
      </c>
    </row>
    <row r="30" spans="1:19" x14ac:dyDescent="0.2">
      <c r="A30" s="7" t="s">
        <v>127</v>
      </c>
      <c r="B30" s="4"/>
      <c r="C30" s="4"/>
      <c r="D30" s="4"/>
      <c r="E30" s="4"/>
      <c r="F30" s="4"/>
      <c r="G30" s="4"/>
      <c r="H30" s="4"/>
      <c r="I30" s="4"/>
      <c r="J30" s="4"/>
      <c r="K30" s="4">
        <v>10000</v>
      </c>
      <c r="L30" s="4">
        <v>10000</v>
      </c>
      <c r="M30" s="4">
        <v>10000</v>
      </c>
      <c r="N30" s="4">
        <v>100000</v>
      </c>
      <c r="O30" s="4"/>
      <c r="P30" s="4"/>
      <c r="Q30" s="4"/>
      <c r="R30" s="4">
        <v>130000</v>
      </c>
      <c r="S30" t="str">
        <f>IFERROR(IF(VLOOKUP(A29,Resources!A:C,3,FALSE)=0,"",VLOOKUP(A29,Resources!A:C,3,FALSE)),"")</f>
        <v/>
      </c>
    </row>
    <row r="31" spans="1:19" x14ac:dyDescent="0.2">
      <c r="A31" s="7" t="s">
        <v>194</v>
      </c>
      <c r="B31" s="4">
        <v>10000</v>
      </c>
      <c r="C31" s="4">
        <v>10000</v>
      </c>
      <c r="D31" s="4"/>
      <c r="E31" s="4"/>
      <c r="F31" s="4"/>
      <c r="G31" s="4"/>
      <c r="H31" s="4">
        <v>10000</v>
      </c>
      <c r="I31" s="4"/>
      <c r="J31" s="4">
        <v>20000</v>
      </c>
      <c r="K31" s="4">
        <v>25000</v>
      </c>
      <c r="L31" s="4">
        <v>25000</v>
      </c>
      <c r="M31" s="4">
        <v>25000</v>
      </c>
      <c r="N31" s="4"/>
      <c r="O31" s="4"/>
      <c r="P31" s="4"/>
      <c r="Q31" s="4"/>
      <c r="R31" s="4">
        <v>125000</v>
      </c>
      <c r="S31" t="str">
        <f>IFERROR(IF(VLOOKUP(A30,Resources!A:C,3,FALSE)=0,"",VLOOKUP(A30,Resources!A:C,3,FALSE)),"")</f>
        <v/>
      </c>
    </row>
    <row r="32" spans="1:19" x14ac:dyDescent="0.2">
      <c r="A32" s="7" t="s">
        <v>139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v>113178</v>
      </c>
      <c r="P32" s="4"/>
      <c r="Q32" s="4"/>
      <c r="R32" s="4">
        <v>113178</v>
      </c>
      <c r="S32" t="str">
        <f>IFERROR(IF(VLOOKUP(A31,Resources!A:C,3,FALSE)=0,"",VLOOKUP(A31,Resources!A:C,3,FALSE)),"")</f>
        <v/>
      </c>
    </row>
    <row r="33" spans="1:19" x14ac:dyDescent="0.2">
      <c r="A33" s="7" t="s">
        <v>35</v>
      </c>
      <c r="B33" s="4">
        <v>5000</v>
      </c>
      <c r="C33" s="4">
        <v>5000</v>
      </c>
      <c r="D33" s="4"/>
      <c r="E33" s="4"/>
      <c r="F33" s="4">
        <v>4400</v>
      </c>
      <c r="G33" s="4"/>
      <c r="H33" s="4">
        <v>10000</v>
      </c>
      <c r="I33" s="4">
        <v>10000</v>
      </c>
      <c r="J33" s="4">
        <v>10000</v>
      </c>
      <c r="K33" s="4">
        <v>10000</v>
      </c>
      <c r="L33" s="4">
        <v>15000</v>
      </c>
      <c r="M33" s="4">
        <v>15000</v>
      </c>
      <c r="N33" s="4">
        <v>20000</v>
      </c>
      <c r="O33" s="4"/>
      <c r="P33" s="4"/>
      <c r="Q33" s="4"/>
      <c r="R33" s="4">
        <v>104400</v>
      </c>
      <c r="S33" t="str">
        <f>IFERROR(IF(VLOOKUP(A32,Resources!A:C,3,FALSE)=0,"",VLOOKUP(A32,Resources!A:C,3,FALSE)),"")</f>
        <v/>
      </c>
    </row>
    <row r="34" spans="1:19" x14ac:dyDescent="0.2">
      <c r="A34" s="7" t="s">
        <v>113</v>
      </c>
      <c r="B34" s="4"/>
      <c r="C34" s="4"/>
      <c r="D34" s="4"/>
      <c r="E34" s="4"/>
      <c r="F34" s="4"/>
      <c r="G34" s="4"/>
      <c r="H34" s="4"/>
      <c r="I34" s="4">
        <v>100000</v>
      </c>
      <c r="J34" s="4"/>
      <c r="K34" s="4"/>
      <c r="L34" s="4"/>
      <c r="M34" s="4"/>
      <c r="N34" s="4"/>
      <c r="O34" s="4"/>
      <c r="P34" s="4"/>
      <c r="Q34" s="4"/>
      <c r="R34" s="4">
        <v>100000</v>
      </c>
      <c r="S34" t="str">
        <f>IFERROR(IF(VLOOKUP(A33,Resources!A:C,3,FALSE)=0,"",VLOOKUP(A33,Resources!A:C,3,FALSE)),"")</f>
        <v/>
      </c>
    </row>
    <row r="35" spans="1:19" x14ac:dyDescent="0.2">
      <c r="A35" s="7" t="s">
        <v>93</v>
      </c>
      <c r="B35" s="4"/>
      <c r="C35" s="4"/>
      <c r="D35" s="4"/>
      <c r="E35" s="4"/>
      <c r="F35" s="4">
        <v>100000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>
        <v>100000</v>
      </c>
      <c r="S35" t="str">
        <f>IFERROR(IF(VLOOKUP(A34,Resources!A:C,3,FALSE)=0,"",VLOOKUP(A34,Resources!A:C,3,FALSE)),"")</f>
        <v/>
      </c>
    </row>
    <row r="36" spans="1:19" x14ac:dyDescent="0.2">
      <c r="A36" s="7" t="s">
        <v>70</v>
      </c>
      <c r="B36" s="4">
        <v>10000</v>
      </c>
      <c r="C36" s="4">
        <v>10000</v>
      </c>
      <c r="D36" s="4"/>
      <c r="E36" s="4"/>
      <c r="F36" s="4"/>
      <c r="G36" s="4"/>
      <c r="H36" s="4">
        <v>10000</v>
      </c>
      <c r="I36" s="4">
        <v>10000</v>
      </c>
      <c r="J36" s="4">
        <v>10000</v>
      </c>
      <c r="K36" s="4">
        <v>10000</v>
      </c>
      <c r="L36" s="4">
        <v>10000</v>
      </c>
      <c r="M36" s="4">
        <v>10000</v>
      </c>
      <c r="N36" s="4">
        <v>10000</v>
      </c>
      <c r="O36" s="4"/>
      <c r="P36" s="4"/>
      <c r="Q36" s="4"/>
      <c r="R36" s="4">
        <v>90000</v>
      </c>
      <c r="S36" t="str">
        <f>IFERROR(IF(VLOOKUP(A35,Resources!A:C,3,FALSE)=0,"",VLOOKUP(A35,Resources!A:C,3,FALSE)),"")</f>
        <v/>
      </c>
    </row>
    <row r="37" spans="1:19" x14ac:dyDescent="0.2">
      <c r="A37" s="7" t="s">
        <v>109</v>
      </c>
      <c r="B37" s="4">
        <v>5000</v>
      </c>
      <c r="C37" s="4">
        <v>5000</v>
      </c>
      <c r="D37" s="4"/>
      <c r="E37" s="4"/>
      <c r="F37" s="4"/>
      <c r="G37" s="4"/>
      <c r="H37" s="4">
        <v>10000</v>
      </c>
      <c r="I37" s="4">
        <v>10000</v>
      </c>
      <c r="J37" s="4">
        <v>10000</v>
      </c>
      <c r="K37" s="4">
        <v>10000</v>
      </c>
      <c r="L37" s="4">
        <v>10000</v>
      </c>
      <c r="M37" s="4">
        <v>10000</v>
      </c>
      <c r="N37" s="4">
        <v>10000</v>
      </c>
      <c r="O37" s="4"/>
      <c r="P37" s="4"/>
      <c r="Q37" s="4"/>
      <c r="R37" s="4">
        <v>80000</v>
      </c>
      <c r="S37" t="str">
        <f>IFERROR(IF(VLOOKUP(A36,Resources!A:C,3,FALSE)=0,"",VLOOKUP(A36,Resources!A:C,3,FALSE)),"")</f>
        <v/>
      </c>
    </row>
    <row r="38" spans="1:19" x14ac:dyDescent="0.2">
      <c r="A38" s="7" t="s">
        <v>107</v>
      </c>
      <c r="B38" s="4"/>
      <c r="C38" s="4"/>
      <c r="D38" s="4"/>
      <c r="E38" s="4"/>
      <c r="F38" s="4"/>
      <c r="G38" s="4"/>
      <c r="H38" s="4">
        <v>10000</v>
      </c>
      <c r="I38" s="4"/>
      <c r="J38" s="4">
        <v>50000</v>
      </c>
      <c r="K38" s="4"/>
      <c r="L38" s="4"/>
      <c r="M38" s="4">
        <v>10000</v>
      </c>
      <c r="N38" s="4">
        <v>10000</v>
      </c>
      <c r="O38" s="4"/>
      <c r="P38" s="4"/>
      <c r="Q38" s="4"/>
      <c r="R38" s="4">
        <v>80000</v>
      </c>
      <c r="S38" t="str">
        <f>IFERROR(IF(VLOOKUP(A37,Resources!A:C,3,FALSE)=0,"",VLOOKUP(A37,Resources!A:C,3,FALSE)),"")</f>
        <v/>
      </c>
    </row>
    <row r="39" spans="1:19" x14ac:dyDescent="0.2">
      <c r="A39" s="7" t="s">
        <v>122</v>
      </c>
      <c r="B39" s="4"/>
      <c r="C39" s="4"/>
      <c r="D39" s="4"/>
      <c r="E39" s="4"/>
      <c r="F39" s="4"/>
      <c r="G39" s="4"/>
      <c r="H39" s="4"/>
      <c r="I39" s="4"/>
      <c r="J39" s="4"/>
      <c r="K39" s="4">
        <v>20000</v>
      </c>
      <c r="L39" s="4"/>
      <c r="M39" s="4">
        <v>55910</v>
      </c>
      <c r="N39" s="4"/>
      <c r="O39" s="4"/>
      <c r="P39" s="4"/>
      <c r="Q39" s="4"/>
      <c r="R39" s="4">
        <v>75910</v>
      </c>
      <c r="S39" t="str">
        <f>IFERROR(IF(VLOOKUP(A38,Resources!A:C,3,FALSE)=0,"",VLOOKUP(A38,Resources!A:C,3,FALSE)),"")</f>
        <v/>
      </c>
    </row>
    <row r="40" spans="1:19" x14ac:dyDescent="0.2">
      <c r="A40" s="7" t="s">
        <v>129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>
        <v>42400</v>
      </c>
      <c r="M40" s="4">
        <v>25000</v>
      </c>
      <c r="N40" s="4"/>
      <c r="O40" s="4"/>
      <c r="P40" s="4"/>
      <c r="Q40" s="4"/>
      <c r="R40" s="4">
        <v>67400</v>
      </c>
      <c r="S40" t="str">
        <f>IFERROR(IF(VLOOKUP(A39,Resources!A:C,3,FALSE)=0,"",VLOOKUP(A39,Resources!A:C,3,FALSE)),"")</f>
        <v/>
      </c>
    </row>
    <row r="41" spans="1:19" x14ac:dyDescent="0.2">
      <c r="A41" s="7" t="s">
        <v>49</v>
      </c>
      <c r="B41" s="4">
        <v>6000</v>
      </c>
      <c r="C41" s="4">
        <v>6450</v>
      </c>
      <c r="D41" s="4"/>
      <c r="E41" s="4"/>
      <c r="F41" s="4"/>
      <c r="G41" s="4"/>
      <c r="H41" s="4"/>
      <c r="I41" s="4"/>
      <c r="J41" s="4">
        <v>8000</v>
      </c>
      <c r="K41" s="4">
        <v>9000</v>
      </c>
      <c r="L41" s="4">
        <v>9000</v>
      </c>
      <c r="M41" s="4">
        <v>9000</v>
      </c>
      <c r="N41" s="4">
        <v>19000</v>
      </c>
      <c r="O41" s="4"/>
      <c r="P41" s="4"/>
      <c r="Q41" s="4"/>
      <c r="R41" s="4">
        <v>66450</v>
      </c>
      <c r="S41" t="str">
        <f>IFERROR(IF(VLOOKUP(A40,Resources!A:C,3,FALSE)=0,"",VLOOKUP(A40,Resources!A:C,3,FALSE)),"")</f>
        <v/>
      </c>
    </row>
    <row r="42" spans="1:19" x14ac:dyDescent="0.2">
      <c r="A42" s="7" t="s">
        <v>124</v>
      </c>
      <c r="B42" s="4"/>
      <c r="C42" s="4"/>
      <c r="D42" s="4"/>
      <c r="E42" s="4"/>
      <c r="F42" s="4"/>
      <c r="G42" s="4"/>
      <c r="H42" s="4"/>
      <c r="I42" s="4"/>
      <c r="J42" s="4"/>
      <c r="K42" s="4">
        <v>63600</v>
      </c>
      <c r="L42" s="4"/>
      <c r="M42" s="4"/>
      <c r="N42" s="4"/>
      <c r="O42" s="4"/>
      <c r="P42" s="4"/>
      <c r="Q42" s="4"/>
      <c r="R42" s="4">
        <v>63600</v>
      </c>
      <c r="S42" t="str">
        <f>IFERROR(IF(VLOOKUP(A41,Resources!A:C,3,FALSE)=0,"",VLOOKUP(A41,Resources!A:C,3,FALSE)),"")</f>
        <v/>
      </c>
    </row>
    <row r="43" spans="1:19" x14ac:dyDescent="0.2">
      <c r="A43" s="7" t="s">
        <v>108</v>
      </c>
      <c r="B43" s="4"/>
      <c r="C43" s="4"/>
      <c r="D43" s="4"/>
      <c r="E43" s="4"/>
      <c r="F43" s="4"/>
      <c r="G43" s="4"/>
      <c r="H43" s="4">
        <v>15000</v>
      </c>
      <c r="I43" s="4">
        <v>20000</v>
      </c>
      <c r="J43" s="4"/>
      <c r="K43" s="4">
        <v>20000</v>
      </c>
      <c r="L43" s="4"/>
      <c r="M43" s="4"/>
      <c r="N43" s="4"/>
      <c r="O43" s="4"/>
      <c r="P43" s="4"/>
      <c r="Q43" s="4"/>
      <c r="R43" s="4">
        <v>55000</v>
      </c>
      <c r="S43" t="str">
        <f>IFERROR(IF(VLOOKUP(A42,Resources!A:C,3,FALSE)=0,"",VLOOKUP(A42,Resources!A:C,3,FALSE)),"")</f>
        <v/>
      </c>
    </row>
    <row r="44" spans="1:19" x14ac:dyDescent="0.2">
      <c r="A44" s="7" t="s">
        <v>182</v>
      </c>
      <c r="B44" s="4"/>
      <c r="C44" s="4"/>
      <c r="D44" s="4">
        <v>50000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>
        <v>50000</v>
      </c>
      <c r="S44" t="str">
        <f>IFERROR(IF(VLOOKUP(A43,Resources!A:C,3,FALSE)=0,"",VLOOKUP(A43,Resources!A:C,3,FALSE)),"")</f>
        <v/>
      </c>
    </row>
    <row r="45" spans="1:19" x14ac:dyDescent="0.2">
      <c r="A45" s="7" t="s">
        <v>164</v>
      </c>
      <c r="B45" s="4">
        <v>50000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>
        <v>50000</v>
      </c>
      <c r="S45" t="str">
        <f>IFERROR(IF(VLOOKUP(A44,Resources!A:C,3,FALSE)=0,"",VLOOKUP(A44,Resources!A:C,3,FALSE)),"")</f>
        <v/>
      </c>
    </row>
    <row r="46" spans="1:19" x14ac:dyDescent="0.2">
      <c r="A46" s="7" t="s">
        <v>143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>
        <v>50000</v>
      </c>
      <c r="R46" s="4">
        <v>50000</v>
      </c>
      <c r="S46" t="str">
        <f>IFERROR(IF(VLOOKUP(A45,Resources!A:C,3,FALSE)=0,"",VLOOKUP(A45,Resources!A:C,3,FALSE)),"")</f>
        <v/>
      </c>
    </row>
    <row r="47" spans="1:19" x14ac:dyDescent="0.2">
      <c r="A47" s="7" t="s">
        <v>77</v>
      </c>
      <c r="B47" s="4"/>
      <c r="C47" s="4"/>
      <c r="D47" s="4">
        <v>50000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>
        <v>50000</v>
      </c>
      <c r="S47" t="str">
        <f>IFERROR(IF(VLOOKUP(A46,Resources!A:C,3,FALSE)=0,"",VLOOKUP(A46,Resources!A:C,3,FALSE)),"")</f>
        <v/>
      </c>
    </row>
    <row r="48" spans="1:19" x14ac:dyDescent="0.2">
      <c r="A48" s="7" t="s">
        <v>19</v>
      </c>
      <c r="B48" s="4">
        <v>25000</v>
      </c>
      <c r="C48" s="4">
        <v>25000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v>50000</v>
      </c>
      <c r="S48" t="str">
        <f>IFERROR(IF(VLOOKUP(A47,Resources!A:C,3,FALSE)=0,"",VLOOKUP(A47,Resources!A:C,3,FALSE)),"")</f>
        <v/>
      </c>
    </row>
    <row r="49" spans="1:19" x14ac:dyDescent="0.2">
      <c r="A49" s="7" t="s">
        <v>61</v>
      </c>
      <c r="B49" s="4"/>
      <c r="C49" s="4">
        <v>20000</v>
      </c>
      <c r="D49" s="4">
        <v>15000</v>
      </c>
      <c r="E49" s="4"/>
      <c r="F49" s="4">
        <v>10000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>
        <v>45000</v>
      </c>
      <c r="S49" t="str">
        <f>IFERROR(IF(VLOOKUP(A48,Resources!A:C,3,FALSE)=0,"",VLOOKUP(A48,Resources!A:C,3,FALSE)),"")</f>
        <v/>
      </c>
    </row>
    <row r="50" spans="1:19" x14ac:dyDescent="0.2">
      <c r="A50" s="7" t="s">
        <v>43</v>
      </c>
      <c r="B50" s="4">
        <v>10000</v>
      </c>
      <c r="C50" s="4">
        <v>10000</v>
      </c>
      <c r="D50" s="4"/>
      <c r="E50" s="4"/>
      <c r="F50" s="4">
        <v>25000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>
        <v>45000</v>
      </c>
      <c r="S50" t="str">
        <f>IFERROR(IF(VLOOKUP(A49,Resources!A:C,3,FALSE)=0,"",VLOOKUP(A49,Resources!A:C,3,FALSE)),"")</f>
        <v/>
      </c>
    </row>
    <row r="51" spans="1:19" x14ac:dyDescent="0.2">
      <c r="A51" s="7" t="s">
        <v>38</v>
      </c>
      <c r="B51" s="4">
        <v>25000</v>
      </c>
      <c r="C51" s="4">
        <v>10000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>
        <v>35000</v>
      </c>
      <c r="S51" t="str">
        <f>IFERROR(IF(VLOOKUP(A50,Resources!A:C,3,FALSE)=0,"",VLOOKUP(A50,Resources!A:C,3,FALSE)),"")</f>
        <v/>
      </c>
    </row>
    <row r="52" spans="1:19" x14ac:dyDescent="0.2">
      <c r="A52" s="7" t="s">
        <v>10</v>
      </c>
      <c r="B52" s="4">
        <v>25000</v>
      </c>
      <c r="C52" s="4">
        <v>10000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>
        <v>35000</v>
      </c>
      <c r="S52" t="str">
        <f>IFERROR(IF(VLOOKUP(A51,Resources!A:C,3,FALSE)=0,"",VLOOKUP(A51,Resources!A:C,3,FALSE)),"")</f>
        <v/>
      </c>
    </row>
    <row r="53" spans="1:19" x14ac:dyDescent="0.2">
      <c r="A53" s="7" t="s">
        <v>18</v>
      </c>
      <c r="B53" s="4">
        <v>10000</v>
      </c>
      <c r="C53" s="4">
        <v>25000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>
        <v>35000</v>
      </c>
      <c r="S53" t="str">
        <f>IFERROR(IF(VLOOKUP(A52,Resources!A:C,3,FALSE)=0,"",VLOOKUP(A52,Resources!A:C,3,FALSE)),"")</f>
        <v>https://www.sourcewatch.org/index.php/America%27s_Promise</v>
      </c>
    </row>
    <row r="54" spans="1:19" x14ac:dyDescent="0.2">
      <c r="A54" s="7" t="s">
        <v>39</v>
      </c>
      <c r="B54" s="4"/>
      <c r="C54" s="4">
        <v>10000</v>
      </c>
      <c r="D54" s="4"/>
      <c r="E54" s="4">
        <v>20000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>
        <v>30000</v>
      </c>
      <c r="S54" t="str">
        <f>IFERROR(IF(VLOOKUP(A53,Resources!A:C,3,FALSE)=0,"",VLOOKUP(A53,Resources!A:C,3,FALSE)),"")</f>
        <v>https://www.sourcewatch.org/index.php/Children_First_America</v>
      </c>
    </row>
    <row r="55" spans="1:19" x14ac:dyDescent="0.2">
      <c r="A55" s="7" t="s">
        <v>101</v>
      </c>
      <c r="B55" s="4"/>
      <c r="C55" s="4"/>
      <c r="D55" s="4"/>
      <c r="E55" s="4"/>
      <c r="F55" s="4"/>
      <c r="G55" s="4">
        <v>25169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>
        <v>25169</v>
      </c>
      <c r="S55" t="str">
        <f>IFERROR(IF(VLOOKUP(A54,Resources!A:C,3,FALSE)=0,"",VLOOKUP(A54,Resources!A:C,3,FALSE)),"")</f>
        <v/>
      </c>
    </row>
    <row r="56" spans="1:19" x14ac:dyDescent="0.2">
      <c r="A56" s="7" t="s">
        <v>99</v>
      </c>
      <c r="B56" s="4"/>
      <c r="C56" s="4"/>
      <c r="D56" s="4"/>
      <c r="E56" s="4"/>
      <c r="F56" s="4">
        <v>25000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>
        <v>25000</v>
      </c>
      <c r="S56" t="str">
        <f>IFERROR(IF(VLOOKUP(A55,Resources!A:C,3,FALSE)=0,"",VLOOKUP(A55,Resources!A:C,3,FALSE)),"")</f>
        <v/>
      </c>
    </row>
    <row r="57" spans="1:19" x14ac:dyDescent="0.2">
      <c r="A57" s="7" t="s">
        <v>75</v>
      </c>
      <c r="B57" s="4"/>
      <c r="C57" s="4"/>
      <c r="D57" s="4">
        <v>25000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v>25000</v>
      </c>
      <c r="S57" t="str">
        <f>IFERROR(IF(VLOOKUP(A56,Resources!A:C,3,FALSE)=0,"",VLOOKUP(A56,Resources!A:C,3,FALSE)),"")</f>
        <v/>
      </c>
    </row>
    <row r="58" spans="1:19" x14ac:dyDescent="0.2">
      <c r="A58" s="7" t="s">
        <v>40</v>
      </c>
      <c r="B58" s="4"/>
      <c r="C58" s="4">
        <v>25000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>
        <v>25000</v>
      </c>
      <c r="S58" t="str">
        <f>IFERROR(IF(VLOOKUP(A57,Resources!A:C,3,FALSE)=0,"",VLOOKUP(A57,Resources!A:C,3,FALSE)),"")</f>
        <v/>
      </c>
    </row>
    <row r="59" spans="1:19" x14ac:dyDescent="0.2">
      <c r="A59" s="7" t="s">
        <v>91</v>
      </c>
      <c r="B59" s="4"/>
      <c r="C59" s="4"/>
      <c r="D59" s="4"/>
      <c r="E59" s="4"/>
      <c r="F59" s="4">
        <v>25000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>
        <v>25000</v>
      </c>
      <c r="S59" t="str">
        <f>IFERROR(IF(VLOOKUP(A58,Resources!A:C,3,FALSE)=0,"",VLOOKUP(A58,Resources!A:C,3,FALSE)),"")</f>
        <v/>
      </c>
    </row>
    <row r="60" spans="1:19" x14ac:dyDescent="0.2">
      <c r="A60" s="7" t="s">
        <v>98</v>
      </c>
      <c r="B60" s="4"/>
      <c r="C60" s="4"/>
      <c r="D60" s="4"/>
      <c r="E60" s="4"/>
      <c r="F60" s="4">
        <v>25000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>
        <v>25000</v>
      </c>
      <c r="S60" t="str">
        <f>IFERROR(IF(VLOOKUP(A59,Resources!A:C,3,FALSE)=0,"",VLOOKUP(A59,Resources!A:C,3,FALSE)),"")</f>
        <v/>
      </c>
    </row>
    <row r="61" spans="1:19" x14ac:dyDescent="0.2">
      <c r="A61" s="7" t="s">
        <v>14</v>
      </c>
      <c r="B61" s="4">
        <v>10000</v>
      </c>
      <c r="C61" s="4">
        <v>5000</v>
      </c>
      <c r="D61" s="4"/>
      <c r="E61" s="4">
        <v>10000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>
        <v>25000</v>
      </c>
      <c r="S61" t="str">
        <f>IFERROR(IF(VLOOKUP(A60,Resources!A:C,3,FALSE)=0,"",VLOOKUP(A60,Resources!A:C,3,FALSE)),"")</f>
        <v/>
      </c>
    </row>
    <row r="62" spans="1:19" x14ac:dyDescent="0.2">
      <c r="A62" s="7" t="s">
        <v>86</v>
      </c>
      <c r="B62" s="4"/>
      <c r="C62" s="4"/>
      <c r="D62" s="4"/>
      <c r="E62" s="4">
        <v>25000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>
        <v>25000</v>
      </c>
      <c r="S62" t="str">
        <f>IFERROR(IF(VLOOKUP(A61,Resources!A:C,3,FALSE)=0,"",VLOOKUP(A61,Resources!A:C,3,FALSE)),"")</f>
        <v/>
      </c>
    </row>
    <row r="63" spans="1:19" x14ac:dyDescent="0.2">
      <c r="A63" s="7" t="s">
        <v>137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>
        <v>25000</v>
      </c>
      <c r="O63" s="4"/>
      <c r="P63" s="4"/>
      <c r="Q63" s="4"/>
      <c r="R63" s="4">
        <v>25000</v>
      </c>
      <c r="S63" t="str">
        <f>IFERROR(IF(VLOOKUP(A62,Resources!A:C,3,FALSE)=0,"",VLOOKUP(A62,Resources!A:C,3,FALSE)),"")</f>
        <v/>
      </c>
    </row>
    <row r="64" spans="1:19" x14ac:dyDescent="0.2">
      <c r="A64" s="7" t="s">
        <v>141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>
        <v>25000</v>
      </c>
      <c r="P64" s="4"/>
      <c r="Q64" s="4"/>
      <c r="R64" s="4">
        <v>25000</v>
      </c>
      <c r="S64" t="str">
        <f>IFERROR(IF(VLOOKUP(A63,Resources!A:C,3,FALSE)=0,"",VLOOKUP(A63,Resources!A:C,3,FALSE)),"")</f>
        <v/>
      </c>
    </row>
    <row r="65" spans="1:19" x14ac:dyDescent="0.2">
      <c r="A65" s="7" t="s">
        <v>121</v>
      </c>
      <c r="B65" s="4"/>
      <c r="C65" s="4"/>
      <c r="D65" s="4"/>
      <c r="E65" s="4"/>
      <c r="F65" s="4"/>
      <c r="G65" s="4"/>
      <c r="H65" s="4"/>
      <c r="I65" s="4"/>
      <c r="J65" s="4"/>
      <c r="K65" s="4">
        <v>25000</v>
      </c>
      <c r="L65" s="4"/>
      <c r="M65" s="4"/>
      <c r="N65" s="4"/>
      <c r="O65" s="4"/>
      <c r="P65" s="4"/>
      <c r="Q65" s="4"/>
      <c r="R65" s="4">
        <v>25000</v>
      </c>
      <c r="S65" t="str">
        <f>IFERROR(IF(VLOOKUP(A64,Resources!A:C,3,FALSE)=0,"",VLOOKUP(A64,Resources!A:C,3,FALSE)),"")</f>
        <v/>
      </c>
    </row>
    <row r="66" spans="1:19" x14ac:dyDescent="0.2">
      <c r="A66" s="7" t="s">
        <v>134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>
        <v>20000</v>
      </c>
      <c r="O66" s="4"/>
      <c r="P66" s="4"/>
      <c r="Q66" s="4"/>
      <c r="R66" s="4">
        <v>20000</v>
      </c>
      <c r="S66" t="str">
        <f>IFERROR(IF(VLOOKUP(A65,Resources!A:C,3,FALSE)=0,"",VLOOKUP(A65,Resources!A:C,3,FALSE)),"")</f>
        <v/>
      </c>
    </row>
    <row r="67" spans="1:19" x14ac:dyDescent="0.2">
      <c r="A67" s="7" t="s">
        <v>45</v>
      </c>
      <c r="B67" s="4">
        <v>10000</v>
      </c>
      <c r="C67" s="4">
        <v>10000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>
        <v>20000</v>
      </c>
      <c r="S67" t="str">
        <f>IFERROR(IF(VLOOKUP(A66,Resources!A:C,3,FALSE)=0,"",VLOOKUP(A66,Resources!A:C,3,FALSE)),"")</f>
        <v/>
      </c>
    </row>
    <row r="68" spans="1:19" x14ac:dyDescent="0.2">
      <c r="A68" s="7" t="s">
        <v>27</v>
      </c>
      <c r="B68" s="4">
        <v>10000</v>
      </c>
      <c r="C68" s="4">
        <v>10000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>
        <v>20000</v>
      </c>
      <c r="S68" t="str">
        <f>IFERROR(IF(VLOOKUP(A67,Resources!A:C,3,FALSE)=0,"",VLOOKUP(A67,Resources!A:C,3,FALSE)),"")</f>
        <v/>
      </c>
    </row>
    <row r="69" spans="1:19" x14ac:dyDescent="0.2">
      <c r="A69" s="7" t="s">
        <v>150</v>
      </c>
      <c r="B69" s="4">
        <v>20000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>
        <v>20000</v>
      </c>
      <c r="S69" t="str">
        <f>IFERROR(IF(VLOOKUP(A68,Resources!A:C,3,FALSE)=0,"",VLOOKUP(A68,Resources!A:C,3,FALSE)),"")</f>
        <v/>
      </c>
    </row>
    <row r="70" spans="1:19" x14ac:dyDescent="0.2">
      <c r="A70" s="7" t="s">
        <v>171</v>
      </c>
      <c r="B70" s="4">
        <v>20000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>
        <v>20000</v>
      </c>
      <c r="S70" t="str">
        <f>IFERROR(IF(VLOOKUP(A69,Resources!A:C,3,FALSE)=0,"",VLOOKUP(A69,Resources!A:C,3,FALSE)),"")</f>
        <v/>
      </c>
    </row>
    <row r="71" spans="1:19" x14ac:dyDescent="0.2">
      <c r="A71" s="7" t="s">
        <v>82</v>
      </c>
      <c r="B71" s="4"/>
      <c r="C71" s="4"/>
      <c r="D71" s="4"/>
      <c r="E71" s="4">
        <v>20000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>
        <v>20000</v>
      </c>
      <c r="S71" t="str">
        <f>IFERROR(IF(VLOOKUP(A70,Resources!A:C,3,FALSE)=0,"",VLOOKUP(A70,Resources!A:C,3,FALSE)),"")</f>
        <v/>
      </c>
    </row>
    <row r="72" spans="1:19" x14ac:dyDescent="0.2">
      <c r="A72" s="7" t="s">
        <v>135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>
        <v>20000</v>
      </c>
      <c r="O72" s="4"/>
      <c r="P72" s="4"/>
      <c r="Q72" s="4"/>
      <c r="R72" s="4">
        <v>20000</v>
      </c>
      <c r="S72" t="str">
        <f>IFERROR(IF(VLOOKUP(A71,Resources!A:C,3,FALSE)=0,"",VLOOKUP(A71,Resources!A:C,3,FALSE)),"")</f>
        <v>https://www.desmogblog.com/free-choose-network</v>
      </c>
    </row>
    <row r="73" spans="1:19" x14ac:dyDescent="0.2">
      <c r="A73" s="7" t="s">
        <v>25</v>
      </c>
      <c r="B73" s="4">
        <v>10000</v>
      </c>
      <c r="C73" s="4">
        <v>5000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>
        <v>15000</v>
      </c>
      <c r="S73" t="str">
        <f>IFERROR(IF(VLOOKUP(A72,Resources!A:C,3,FALSE)=0,"",VLOOKUP(A72,Resources!A:C,3,FALSE)),"")</f>
        <v/>
      </c>
    </row>
    <row r="74" spans="1:19" x14ac:dyDescent="0.2">
      <c r="A74" s="7" t="s">
        <v>66</v>
      </c>
      <c r="B74" s="4"/>
      <c r="C74" s="4">
        <v>10000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>
        <v>10000</v>
      </c>
      <c r="S74" t="str">
        <f>IFERROR(IF(VLOOKUP(A73,Resources!A:C,3,FALSE)=0,"",VLOOKUP(A73,Resources!A:C,3,FALSE)),"")</f>
        <v/>
      </c>
    </row>
    <row r="75" spans="1:19" x14ac:dyDescent="0.2">
      <c r="A75" s="7" t="s">
        <v>31</v>
      </c>
      <c r="B75" s="4">
        <v>5000</v>
      </c>
      <c r="C75" s="4">
        <v>5000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>
        <v>10000</v>
      </c>
      <c r="S75" t="str">
        <f>IFERROR(IF(VLOOKUP(A74,Resources!A:C,3,FALSE)=0,"",VLOOKUP(A74,Resources!A:C,3,FALSE)),"")</f>
        <v/>
      </c>
    </row>
    <row r="76" spans="1:19" x14ac:dyDescent="0.2">
      <c r="A76" s="7" t="s">
        <v>110</v>
      </c>
      <c r="B76" s="4"/>
      <c r="C76" s="4"/>
      <c r="D76" s="4"/>
      <c r="E76" s="4"/>
      <c r="F76" s="4"/>
      <c r="G76" s="4"/>
      <c r="H76" s="4">
        <v>10000</v>
      </c>
      <c r="I76" s="4"/>
      <c r="J76" s="4"/>
      <c r="K76" s="4"/>
      <c r="L76" s="4"/>
      <c r="M76" s="4"/>
      <c r="N76" s="4"/>
      <c r="O76" s="4"/>
      <c r="P76" s="4"/>
      <c r="Q76" s="4"/>
      <c r="R76" s="4">
        <v>10000</v>
      </c>
      <c r="S76" t="str">
        <f>IFERROR(IF(VLOOKUP(A75,Resources!A:C,3,FALSE)=0,"",VLOOKUP(A75,Resources!A:C,3,FALSE)),"")</f>
        <v>https://www.desmogblog.com/george-mason-university</v>
      </c>
    </row>
    <row r="77" spans="1:19" x14ac:dyDescent="0.2">
      <c r="A77" s="7" t="s">
        <v>158</v>
      </c>
      <c r="B77" s="4">
        <v>5000</v>
      </c>
      <c r="C77" s="4">
        <v>5000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>
        <v>10000</v>
      </c>
      <c r="S77" t="str">
        <f>IFERROR(IF(VLOOKUP(A76,Resources!A:C,3,FALSE)=0,"",VLOOKUP(A76,Resources!A:C,3,FALSE)),"")</f>
        <v/>
      </c>
    </row>
    <row r="78" spans="1:19" x14ac:dyDescent="0.2">
      <c r="A78" s="7" t="s">
        <v>89</v>
      </c>
      <c r="B78" s="4"/>
      <c r="C78" s="4"/>
      <c r="D78" s="4"/>
      <c r="E78" s="4"/>
      <c r="F78" s="4">
        <v>10000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>
        <v>10000</v>
      </c>
      <c r="S78" t="str">
        <f>IFERROR(IF(VLOOKUP(A77,Resources!A:C,3,FALSE)=0,"",VLOOKUP(A77,Resources!A:C,3,FALSE)),"")</f>
        <v/>
      </c>
    </row>
    <row r="79" spans="1:19" x14ac:dyDescent="0.2">
      <c r="A79" s="7" t="s">
        <v>48</v>
      </c>
      <c r="B79" s="4">
        <v>5000</v>
      </c>
      <c r="C79" s="4">
        <v>5000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>
        <v>10000</v>
      </c>
      <c r="S79" t="str">
        <f>IFERROR(IF(VLOOKUP(A78,Resources!A:C,3,FALSE)=0,"",VLOOKUP(A78,Resources!A:C,3,FALSE)),"")</f>
        <v/>
      </c>
    </row>
    <row r="80" spans="1:19" x14ac:dyDescent="0.2">
      <c r="A80" s="7" t="s">
        <v>41</v>
      </c>
      <c r="B80" s="4">
        <v>5000</v>
      </c>
      <c r="C80" s="4">
        <v>5000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10000</v>
      </c>
      <c r="S80" t="str">
        <f>IFERROR(IF(VLOOKUP(A79,Resources!A:C,3,FALSE)=0,"",VLOOKUP(A79,Resources!A:C,3,FALSE)),"")</f>
        <v/>
      </c>
    </row>
    <row r="81" spans="1:19" x14ac:dyDescent="0.2">
      <c r="A81" s="7" t="s">
        <v>24</v>
      </c>
      <c r="B81" s="4">
        <v>5000</v>
      </c>
      <c r="C81" s="4">
        <v>5000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>
        <v>10000</v>
      </c>
      <c r="S81" t="str">
        <f>IFERROR(IF(VLOOKUP(A80,Resources!A:C,3,FALSE)=0,"",VLOOKUP(A80,Resources!A:C,3,FALSE)),"")</f>
        <v/>
      </c>
    </row>
    <row r="82" spans="1:19" x14ac:dyDescent="0.2">
      <c r="A82" s="7" t="s">
        <v>36</v>
      </c>
      <c r="B82" s="4">
        <v>5000</v>
      </c>
      <c r="C82" s="4">
        <v>5000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>
        <v>10000</v>
      </c>
      <c r="S82" t="str">
        <f>IFERROR(IF(VLOOKUP(A81,Resources!A:C,3,FALSE)=0,"",VLOOKUP(A81,Resources!A:C,3,FALSE)),"")</f>
        <v/>
      </c>
    </row>
    <row r="83" spans="1:19" x14ac:dyDescent="0.2">
      <c r="A83" s="7" t="s">
        <v>133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>
        <v>10000</v>
      </c>
      <c r="O83" s="4"/>
      <c r="P83" s="4"/>
      <c r="Q83" s="4"/>
      <c r="R83" s="4">
        <v>10000</v>
      </c>
      <c r="S83" t="str">
        <f>IFERROR(IF(VLOOKUP(A82,Resources!A:C,3,FALSE)=0,"",VLOOKUP(A82,Resources!A:C,3,FALSE)),"")</f>
        <v>https://www.desmogblog.com/heritage-foundation</v>
      </c>
    </row>
    <row r="84" spans="1:19" x14ac:dyDescent="0.2">
      <c r="A84" s="7" t="s">
        <v>58</v>
      </c>
      <c r="B84" s="4">
        <v>5000</v>
      </c>
      <c r="C84" s="4">
        <v>5000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>
        <v>10000</v>
      </c>
      <c r="S84" t="str">
        <f>IFERROR(IF(VLOOKUP(A83,Resources!A:C,3,FALSE)=0,"",VLOOKUP(A83,Resources!A:C,3,FALSE)),"")</f>
        <v/>
      </c>
    </row>
    <row r="85" spans="1:19" x14ac:dyDescent="0.2">
      <c r="A85" s="7" t="s">
        <v>165</v>
      </c>
      <c r="B85" s="4">
        <v>10000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>
        <v>10000</v>
      </c>
      <c r="S85" t="str">
        <f>IFERROR(IF(VLOOKUP(A84,Resources!A:C,3,FALSE)=0,"",VLOOKUP(A84,Resources!A:C,3,FALSE)),"")</f>
        <v/>
      </c>
    </row>
    <row r="86" spans="1:19" x14ac:dyDescent="0.2">
      <c r="A86" s="7" t="s">
        <v>73</v>
      </c>
      <c r="B86" s="4"/>
      <c r="C86" s="4"/>
      <c r="D86" s="4">
        <v>10000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>
        <v>10000</v>
      </c>
      <c r="S86" t="str">
        <f>IFERROR(IF(VLOOKUP(A85,Resources!A:C,3,FALSE)=0,"",VLOOKUP(A85,Resources!A:C,3,FALSE)),"")</f>
        <v/>
      </c>
    </row>
    <row r="87" spans="1:19" x14ac:dyDescent="0.2">
      <c r="A87" s="7" t="s">
        <v>131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>
        <v>10000</v>
      </c>
      <c r="M87" s="4"/>
      <c r="N87" s="4"/>
      <c r="O87" s="4"/>
      <c r="P87" s="4"/>
      <c r="Q87" s="4"/>
      <c r="R87" s="4">
        <v>10000</v>
      </c>
      <c r="S87" t="str">
        <f>IFERROR(IF(VLOOKUP(A86,Resources!A:C,3,FALSE)=0,"",VLOOKUP(A86,Resources!A:C,3,FALSE)),"")</f>
        <v/>
      </c>
    </row>
    <row r="88" spans="1:19" x14ac:dyDescent="0.2">
      <c r="A88" s="7" t="s">
        <v>30</v>
      </c>
      <c r="B88" s="4">
        <v>5000</v>
      </c>
      <c r="C88" s="4">
        <v>5000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>
        <v>10000</v>
      </c>
      <c r="S88" t="str">
        <f>IFERROR(IF(VLOOKUP(A87,Resources!A:C,3,FALSE)=0,"",VLOOKUP(A87,Resources!A:C,3,FALSE)),"")</f>
        <v/>
      </c>
    </row>
    <row r="89" spans="1:19" x14ac:dyDescent="0.2">
      <c r="A89" s="7" t="s">
        <v>136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>
        <v>10000</v>
      </c>
      <c r="O89" s="4"/>
      <c r="P89" s="4"/>
      <c r="Q89" s="4"/>
      <c r="R89" s="4">
        <v>10000</v>
      </c>
      <c r="S89" t="str">
        <f>IFERROR(IF(VLOOKUP(A88,Resources!A:C,3,FALSE)=0,"",VLOOKUP(A88,Resources!A:C,3,FALSE)),"")</f>
        <v/>
      </c>
    </row>
    <row r="90" spans="1:19" x14ac:dyDescent="0.2">
      <c r="A90" s="7" t="s">
        <v>125</v>
      </c>
      <c r="B90" s="4"/>
      <c r="C90" s="4"/>
      <c r="D90" s="4"/>
      <c r="E90" s="4"/>
      <c r="F90" s="4"/>
      <c r="G90" s="4"/>
      <c r="H90" s="4"/>
      <c r="I90" s="4"/>
      <c r="J90" s="4"/>
      <c r="K90" s="4">
        <v>10000</v>
      </c>
      <c r="L90" s="4"/>
      <c r="M90" s="4"/>
      <c r="N90" s="4"/>
      <c r="O90" s="4"/>
      <c r="P90" s="4"/>
      <c r="Q90" s="4"/>
      <c r="R90" s="4">
        <v>10000</v>
      </c>
      <c r="S90" t="str">
        <f>IFERROR(IF(VLOOKUP(A89,Resources!A:C,3,FALSE)=0,"",VLOOKUP(A89,Resources!A:C,3,FALSE)),"")</f>
        <v/>
      </c>
    </row>
    <row r="91" spans="1:19" x14ac:dyDescent="0.2">
      <c r="A91" s="7" t="s">
        <v>32</v>
      </c>
      <c r="B91" s="4"/>
      <c r="C91" s="4">
        <v>10000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>
        <v>10000</v>
      </c>
      <c r="S91" t="str">
        <f>IFERROR(IF(VLOOKUP(A90,Resources!A:C,3,FALSE)=0,"",VLOOKUP(A90,Resources!A:C,3,FALSE)),"")</f>
        <v/>
      </c>
    </row>
    <row r="92" spans="1:19" x14ac:dyDescent="0.2">
      <c r="A92" s="7" t="s">
        <v>97</v>
      </c>
      <c r="B92" s="4"/>
      <c r="C92" s="4"/>
      <c r="D92" s="4"/>
      <c r="E92" s="4"/>
      <c r="F92" s="4">
        <v>10000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>
        <v>10000</v>
      </c>
      <c r="S92" t="str">
        <f>IFERROR(IF(VLOOKUP(A91,Resources!A:C,3,FALSE)=0,"",VLOOKUP(A91,Resources!A:C,3,FALSE)),"")</f>
        <v/>
      </c>
    </row>
    <row r="93" spans="1:19" x14ac:dyDescent="0.2">
      <c r="A93" s="7" t="s">
        <v>21</v>
      </c>
      <c r="B93" s="4">
        <v>5000</v>
      </c>
      <c r="C93" s="4">
        <v>5000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>
        <v>10000</v>
      </c>
      <c r="S93" t="str">
        <f>IFERROR(IF(VLOOKUP(A92,Resources!A:C,3,FALSE)=0,"",VLOOKUP(A92,Resources!A:C,3,FALSE)),"")</f>
        <v/>
      </c>
    </row>
    <row r="94" spans="1:19" x14ac:dyDescent="0.2">
      <c r="A94" s="7" t="s">
        <v>96</v>
      </c>
      <c r="B94" s="4"/>
      <c r="C94" s="4"/>
      <c r="D94" s="4"/>
      <c r="E94" s="4"/>
      <c r="F94" s="4">
        <v>10000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>
        <v>10000</v>
      </c>
      <c r="S94" t="str">
        <f>IFERROR(IF(VLOOKUP(A93,Resources!A:C,3,FALSE)=0,"",VLOOKUP(A93,Resources!A:C,3,FALSE)),"")</f>
        <v/>
      </c>
    </row>
    <row r="95" spans="1:19" x14ac:dyDescent="0.2">
      <c r="A95" s="7" t="s">
        <v>71</v>
      </c>
      <c r="B95" s="4">
        <v>5000</v>
      </c>
      <c r="C95" s="4">
        <v>5000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>
        <v>10000</v>
      </c>
      <c r="S95" t="str">
        <f>IFERROR(IF(VLOOKUP(A94,Resources!A:C,3,FALSE)=0,"",VLOOKUP(A94,Resources!A:C,3,FALSE)),"")</f>
        <v/>
      </c>
    </row>
    <row r="96" spans="1:19" x14ac:dyDescent="0.2">
      <c r="A96" s="7" t="s">
        <v>105</v>
      </c>
      <c r="B96" s="4"/>
      <c r="C96" s="4"/>
      <c r="D96" s="4"/>
      <c r="E96" s="4"/>
      <c r="F96" s="4"/>
      <c r="G96" s="4">
        <v>10000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>
        <v>10000</v>
      </c>
      <c r="S96" t="str">
        <f>IFERROR(IF(VLOOKUP(A95,Resources!A:C,3,FALSE)=0,"",VLOOKUP(A95,Resources!A:C,3,FALSE)),"")</f>
        <v/>
      </c>
    </row>
    <row r="97" spans="1:18" x14ac:dyDescent="0.2">
      <c r="A97" s="7" t="s">
        <v>132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>
        <v>10000</v>
      </c>
      <c r="O97" s="4"/>
      <c r="P97" s="4"/>
      <c r="Q97" s="4"/>
      <c r="R97" s="4">
        <v>10000</v>
      </c>
    </row>
    <row r="98" spans="1:18" x14ac:dyDescent="0.2">
      <c r="A98" s="7" t="s">
        <v>78</v>
      </c>
      <c r="B98" s="4"/>
      <c r="C98" s="4"/>
      <c r="D98" s="4">
        <v>7000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>
        <v>7000</v>
      </c>
    </row>
    <row r="99" spans="1:18" x14ac:dyDescent="0.2">
      <c r="A99" s="7" t="s">
        <v>34</v>
      </c>
      <c r="B99" s="4">
        <v>2000</v>
      </c>
      <c r="C99" s="4">
        <v>4000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>
        <v>6000</v>
      </c>
    </row>
    <row r="100" spans="1:18" x14ac:dyDescent="0.2">
      <c r="A100" s="7" t="s">
        <v>126</v>
      </c>
      <c r="B100" s="4"/>
      <c r="C100" s="4"/>
      <c r="D100" s="4"/>
      <c r="E100" s="4"/>
      <c r="F100" s="4"/>
      <c r="G100" s="4"/>
      <c r="H100" s="4"/>
      <c r="I100" s="4"/>
      <c r="J100" s="4"/>
      <c r="K100" s="4">
        <v>6000</v>
      </c>
      <c r="L100" s="4"/>
      <c r="M100" s="4"/>
      <c r="N100" s="4"/>
      <c r="O100" s="4"/>
      <c r="P100" s="4"/>
      <c r="Q100" s="4"/>
      <c r="R100" s="4">
        <v>6000</v>
      </c>
    </row>
    <row r="101" spans="1:18" x14ac:dyDescent="0.2">
      <c r="A101" s="7" t="s">
        <v>161</v>
      </c>
      <c r="B101" s="4">
        <v>5000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>
        <v>5000</v>
      </c>
    </row>
    <row r="102" spans="1:18" x14ac:dyDescent="0.2">
      <c r="A102" s="7" t="s">
        <v>123</v>
      </c>
      <c r="B102" s="4"/>
      <c r="C102" s="4"/>
      <c r="D102" s="4"/>
      <c r="E102" s="4"/>
      <c r="F102" s="4"/>
      <c r="G102" s="4"/>
      <c r="H102" s="4"/>
      <c r="I102" s="4"/>
      <c r="J102" s="4"/>
      <c r="K102" s="4">
        <v>5000</v>
      </c>
      <c r="L102" s="4"/>
      <c r="M102" s="4"/>
      <c r="N102" s="4"/>
      <c r="O102" s="4"/>
      <c r="P102" s="4"/>
      <c r="Q102" s="4"/>
      <c r="R102" s="4">
        <v>5000</v>
      </c>
    </row>
    <row r="103" spans="1:18" x14ac:dyDescent="0.2">
      <c r="A103" s="7" t="s">
        <v>85</v>
      </c>
      <c r="B103" s="4"/>
      <c r="C103" s="4"/>
      <c r="D103" s="4"/>
      <c r="E103" s="4">
        <v>5000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>
        <v>5000</v>
      </c>
    </row>
    <row r="104" spans="1:18" x14ac:dyDescent="0.2">
      <c r="A104" s="7" t="s">
        <v>167</v>
      </c>
      <c r="B104" s="4">
        <v>5000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>
        <v>5000</v>
      </c>
    </row>
    <row r="105" spans="1:18" x14ac:dyDescent="0.2">
      <c r="A105" s="7" t="s">
        <v>26</v>
      </c>
      <c r="B105" s="4"/>
      <c r="C105" s="4">
        <v>5000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>
        <v>5000</v>
      </c>
    </row>
    <row r="106" spans="1:18" x14ac:dyDescent="0.2">
      <c r="A106" s="7" t="s">
        <v>22</v>
      </c>
      <c r="B106" s="4"/>
      <c r="C106" s="4">
        <v>5000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>
        <v>5000</v>
      </c>
    </row>
    <row r="107" spans="1:18" x14ac:dyDescent="0.2">
      <c r="A107" s="7" t="s">
        <v>76</v>
      </c>
      <c r="B107" s="4"/>
      <c r="C107" s="4"/>
      <c r="D107" s="4">
        <v>5000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>
        <v>5000</v>
      </c>
    </row>
    <row r="108" spans="1:18" x14ac:dyDescent="0.2">
      <c r="A108" s="7" t="s">
        <v>63</v>
      </c>
      <c r="B108" s="4"/>
      <c r="C108" s="4">
        <v>5000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>
        <v>5000</v>
      </c>
    </row>
    <row r="109" spans="1:18" x14ac:dyDescent="0.2">
      <c r="A109" s="7" t="s">
        <v>170</v>
      </c>
      <c r="B109" s="4">
        <v>5000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>
        <v>5000</v>
      </c>
    </row>
    <row r="110" spans="1:18" x14ac:dyDescent="0.2">
      <c r="A110" s="7" t="s">
        <v>81</v>
      </c>
      <c r="B110" s="4"/>
      <c r="C110" s="4"/>
      <c r="D110" s="4"/>
      <c r="E110" s="4">
        <v>5000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>
        <v>5000</v>
      </c>
    </row>
    <row r="111" spans="1:18" x14ac:dyDescent="0.2">
      <c r="A111" s="7" t="s">
        <v>138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>
        <v>5000</v>
      </c>
      <c r="O111" s="4"/>
      <c r="P111" s="4"/>
      <c r="Q111" s="4"/>
      <c r="R111" s="4">
        <v>5000</v>
      </c>
    </row>
    <row r="112" spans="1:18" x14ac:dyDescent="0.2">
      <c r="A112" s="7" t="s">
        <v>120</v>
      </c>
      <c r="B112" s="4"/>
      <c r="C112" s="4"/>
      <c r="D112" s="4"/>
      <c r="E112" s="4"/>
      <c r="F112" s="4"/>
      <c r="G112" s="4"/>
      <c r="H112" s="4"/>
      <c r="I112" s="4"/>
      <c r="J112" s="4"/>
      <c r="K112" s="4">
        <v>5000</v>
      </c>
      <c r="L112" s="4"/>
      <c r="M112" s="4"/>
      <c r="N112" s="4"/>
      <c r="O112" s="4"/>
      <c r="P112" s="4"/>
      <c r="Q112" s="4"/>
      <c r="R112" s="4">
        <v>5000</v>
      </c>
    </row>
    <row r="113" spans="1:18" x14ac:dyDescent="0.2">
      <c r="A113" s="7" t="s">
        <v>104</v>
      </c>
      <c r="B113" s="4"/>
      <c r="C113" s="4"/>
      <c r="D113" s="4"/>
      <c r="E113" s="4"/>
      <c r="F113" s="4"/>
      <c r="G113" s="4">
        <v>5000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>
        <v>5000</v>
      </c>
    </row>
    <row r="114" spans="1:18" x14ac:dyDescent="0.2">
      <c r="A114" s="7" t="s">
        <v>83</v>
      </c>
      <c r="B114" s="4"/>
      <c r="C114" s="4"/>
      <c r="D114" s="4"/>
      <c r="E114" s="4">
        <v>5000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>
        <v>5000</v>
      </c>
    </row>
    <row r="115" spans="1:18" x14ac:dyDescent="0.2">
      <c r="A115" s="7" t="s">
        <v>173</v>
      </c>
      <c r="B115" s="4">
        <v>5000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>
        <v>5000</v>
      </c>
    </row>
    <row r="116" spans="1:18" x14ac:dyDescent="0.2">
      <c r="A116" s="7" t="s">
        <v>118</v>
      </c>
      <c r="B116" s="4"/>
      <c r="C116" s="4"/>
      <c r="D116" s="4"/>
      <c r="E116" s="4"/>
      <c r="F116" s="4"/>
      <c r="G116" s="4"/>
      <c r="H116" s="4"/>
      <c r="I116" s="4"/>
      <c r="J116" s="4">
        <v>5000</v>
      </c>
      <c r="K116" s="4"/>
      <c r="L116" s="4"/>
      <c r="M116" s="4"/>
      <c r="N116" s="4"/>
      <c r="O116" s="4"/>
      <c r="P116" s="4"/>
      <c r="Q116" s="4"/>
      <c r="R116" s="4">
        <v>5000</v>
      </c>
    </row>
    <row r="117" spans="1:18" x14ac:dyDescent="0.2">
      <c r="A117" s="7" t="s">
        <v>166</v>
      </c>
      <c r="B117" s="4">
        <v>5000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>
        <v>5000</v>
      </c>
    </row>
    <row r="118" spans="1:18" x14ac:dyDescent="0.2">
      <c r="A118" s="7" t="s">
        <v>114</v>
      </c>
      <c r="B118" s="4"/>
      <c r="C118" s="4"/>
      <c r="D118" s="4"/>
      <c r="E118" s="4"/>
      <c r="F118" s="4"/>
      <c r="G118" s="4"/>
      <c r="H118" s="4"/>
      <c r="I118" s="4">
        <v>5000</v>
      </c>
      <c r="J118" s="4"/>
      <c r="K118" s="4"/>
      <c r="L118" s="4"/>
      <c r="M118" s="4"/>
      <c r="N118" s="4"/>
      <c r="O118" s="4"/>
      <c r="P118" s="4"/>
      <c r="Q118" s="4"/>
      <c r="R118" s="4">
        <v>5000</v>
      </c>
    </row>
    <row r="119" spans="1:18" x14ac:dyDescent="0.2">
      <c r="A119" s="7" t="s">
        <v>119</v>
      </c>
      <c r="B119" s="4"/>
      <c r="C119" s="4"/>
      <c r="D119" s="4"/>
      <c r="E119" s="4"/>
      <c r="F119" s="4"/>
      <c r="G119" s="4"/>
      <c r="H119" s="4"/>
      <c r="I119" s="4"/>
      <c r="J119" s="4"/>
      <c r="K119" s="4">
        <v>5000</v>
      </c>
      <c r="L119" s="4"/>
      <c r="M119" s="4"/>
      <c r="N119" s="4"/>
      <c r="O119" s="4"/>
      <c r="P119" s="4"/>
      <c r="Q119" s="4"/>
      <c r="R119" s="4">
        <v>5000</v>
      </c>
    </row>
    <row r="120" spans="1:18" x14ac:dyDescent="0.2">
      <c r="A120" s="7" t="s">
        <v>140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>
        <v>5000</v>
      </c>
      <c r="P120" s="4"/>
      <c r="Q120" s="4"/>
      <c r="R120" s="4">
        <v>5000</v>
      </c>
    </row>
    <row r="121" spans="1:18" x14ac:dyDescent="0.2">
      <c r="A121" s="7" t="s">
        <v>72</v>
      </c>
      <c r="B121" s="4">
        <v>2000</v>
      </c>
      <c r="C121" s="4">
        <v>2000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>
        <v>4000</v>
      </c>
    </row>
    <row r="122" spans="1:18" x14ac:dyDescent="0.2">
      <c r="A122" s="7" t="s">
        <v>84</v>
      </c>
      <c r="B122" s="4"/>
      <c r="C122" s="4"/>
      <c r="D122" s="4"/>
      <c r="E122" s="4">
        <v>4000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>
        <v>4000</v>
      </c>
    </row>
    <row r="123" spans="1:18" x14ac:dyDescent="0.2">
      <c r="A123" s="7" t="s">
        <v>15</v>
      </c>
      <c r="B123" s="4">
        <v>2000</v>
      </c>
      <c r="C123" s="4">
        <v>2000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>
        <v>4000</v>
      </c>
    </row>
    <row r="124" spans="1:18" x14ac:dyDescent="0.2">
      <c r="A124" s="7" t="s">
        <v>11</v>
      </c>
      <c r="B124" s="4">
        <v>2000</v>
      </c>
      <c r="C124" s="4">
        <v>2000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>
        <v>4000</v>
      </c>
    </row>
    <row r="125" spans="1:18" x14ac:dyDescent="0.2">
      <c r="A125" s="7" t="s">
        <v>47</v>
      </c>
      <c r="B125" s="4">
        <v>2000</v>
      </c>
      <c r="C125" s="4">
        <v>2000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>
        <v>4000</v>
      </c>
    </row>
    <row r="126" spans="1:18" x14ac:dyDescent="0.2">
      <c r="A126" s="7" t="s">
        <v>16</v>
      </c>
      <c r="B126" s="4">
        <v>2000</v>
      </c>
      <c r="C126" s="4">
        <v>2000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>
        <v>4000</v>
      </c>
    </row>
    <row r="127" spans="1:18" x14ac:dyDescent="0.2">
      <c r="A127" s="7" t="s">
        <v>13</v>
      </c>
      <c r="B127" s="4">
        <v>2000</v>
      </c>
      <c r="C127" s="4">
        <v>2000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>
        <v>4000</v>
      </c>
    </row>
    <row r="128" spans="1:18" x14ac:dyDescent="0.2">
      <c r="A128" s="7" t="s">
        <v>17</v>
      </c>
      <c r="B128" s="4">
        <v>1500</v>
      </c>
      <c r="C128" s="4">
        <v>1500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>
        <v>3000</v>
      </c>
    </row>
    <row r="129" spans="1:18" x14ac:dyDescent="0.2">
      <c r="A129" s="7" t="s">
        <v>59</v>
      </c>
      <c r="B129" s="4">
        <v>1250</v>
      </c>
      <c r="C129" s="4">
        <v>1000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>
        <v>2250</v>
      </c>
    </row>
    <row r="130" spans="1:18" x14ac:dyDescent="0.2">
      <c r="A130" s="7" t="s">
        <v>67</v>
      </c>
      <c r="B130" s="4">
        <v>1250</v>
      </c>
      <c r="C130" s="4">
        <v>1000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>
        <v>2250</v>
      </c>
    </row>
    <row r="131" spans="1:18" x14ac:dyDescent="0.2">
      <c r="A131" s="7" t="s">
        <v>68</v>
      </c>
      <c r="B131" s="4">
        <v>1250</v>
      </c>
      <c r="C131" s="4">
        <v>1000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>
        <v>2250</v>
      </c>
    </row>
    <row r="132" spans="1:18" x14ac:dyDescent="0.2">
      <c r="A132" s="7" t="s">
        <v>44</v>
      </c>
      <c r="B132" s="4">
        <v>1250</v>
      </c>
      <c r="C132" s="4">
        <v>1000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>
        <v>2250</v>
      </c>
    </row>
    <row r="133" spans="1:18" x14ac:dyDescent="0.2">
      <c r="A133" s="7" t="s">
        <v>29</v>
      </c>
      <c r="B133" s="4">
        <v>1000</v>
      </c>
      <c r="C133" s="4">
        <v>1000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v>2000</v>
      </c>
    </row>
    <row r="134" spans="1:18" x14ac:dyDescent="0.2">
      <c r="A134" s="7" t="s">
        <v>56</v>
      </c>
      <c r="B134" s="4">
        <v>1000</v>
      </c>
      <c r="C134" s="4">
        <v>1000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2000</v>
      </c>
    </row>
    <row r="135" spans="1:18" x14ac:dyDescent="0.2">
      <c r="A135" s="7" t="s">
        <v>54</v>
      </c>
      <c r="B135" s="4">
        <v>1000</v>
      </c>
      <c r="C135" s="4">
        <v>1000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>
        <v>2000</v>
      </c>
    </row>
    <row r="136" spans="1:18" x14ac:dyDescent="0.2">
      <c r="A136" s="7" t="s">
        <v>159</v>
      </c>
      <c r="B136" s="4">
        <v>2000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>
        <v>2000</v>
      </c>
    </row>
    <row r="137" spans="1:18" x14ac:dyDescent="0.2">
      <c r="A137" s="7" t="s">
        <v>12</v>
      </c>
      <c r="B137" s="4">
        <v>1000</v>
      </c>
      <c r="C137" s="4">
        <v>1000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>
        <v>2000</v>
      </c>
    </row>
    <row r="138" spans="1:18" x14ac:dyDescent="0.2">
      <c r="A138" s="7" t="s">
        <v>154</v>
      </c>
      <c r="B138" s="4">
        <v>2000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>
        <v>2000</v>
      </c>
    </row>
    <row r="139" spans="1:18" x14ac:dyDescent="0.2">
      <c r="A139" s="7" t="s">
        <v>33</v>
      </c>
      <c r="B139" s="4">
        <v>1000</v>
      </c>
      <c r="C139" s="4">
        <v>1000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>
        <v>2000</v>
      </c>
    </row>
    <row r="140" spans="1:18" x14ac:dyDescent="0.2">
      <c r="A140" s="7" t="s">
        <v>64</v>
      </c>
      <c r="B140" s="4">
        <v>1000</v>
      </c>
      <c r="C140" s="4">
        <v>1000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>
        <v>2000</v>
      </c>
    </row>
    <row r="141" spans="1:18" x14ac:dyDescent="0.2">
      <c r="A141" s="7" t="s">
        <v>69</v>
      </c>
      <c r="B141" s="4"/>
      <c r="C141" s="4">
        <v>2000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>
        <v>2000</v>
      </c>
    </row>
    <row r="142" spans="1:18" x14ac:dyDescent="0.2">
      <c r="A142" s="7" t="s">
        <v>65</v>
      </c>
      <c r="B142" s="4">
        <v>1000</v>
      </c>
      <c r="C142" s="4">
        <v>1000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>
        <v>2000</v>
      </c>
    </row>
    <row r="143" spans="1:18" x14ac:dyDescent="0.2">
      <c r="A143" s="7" t="s">
        <v>57</v>
      </c>
      <c r="B143" s="4">
        <v>1000</v>
      </c>
      <c r="C143" s="4">
        <v>1000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>
        <v>2000</v>
      </c>
    </row>
    <row r="144" spans="1:18" x14ac:dyDescent="0.2">
      <c r="A144" s="7" t="s">
        <v>28</v>
      </c>
      <c r="B144" s="4">
        <v>1000</v>
      </c>
      <c r="C144" s="4">
        <v>1000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>
        <v>2000</v>
      </c>
    </row>
    <row r="145" spans="1:18" x14ac:dyDescent="0.2">
      <c r="A145" s="7" t="s">
        <v>156</v>
      </c>
      <c r="B145" s="4">
        <v>2000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>
        <v>2000</v>
      </c>
    </row>
    <row r="146" spans="1:18" x14ac:dyDescent="0.2">
      <c r="A146" s="7" t="s">
        <v>74</v>
      </c>
      <c r="B146" s="4"/>
      <c r="C146" s="4"/>
      <c r="D146" s="4">
        <v>2000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>
        <v>2000</v>
      </c>
    </row>
    <row r="147" spans="1:18" x14ac:dyDescent="0.2">
      <c r="A147" s="7" t="s">
        <v>151</v>
      </c>
      <c r="B147" s="4">
        <v>1500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>
        <v>1500</v>
      </c>
    </row>
    <row r="148" spans="1:18" x14ac:dyDescent="0.2">
      <c r="A148" s="7" t="s">
        <v>174</v>
      </c>
      <c r="B148" s="4">
        <v>1000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>
        <v>1000</v>
      </c>
    </row>
    <row r="149" spans="1:18" x14ac:dyDescent="0.2">
      <c r="A149" s="7" t="s">
        <v>178</v>
      </c>
      <c r="B149" s="4">
        <v>1000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>
        <v>1000</v>
      </c>
    </row>
    <row r="150" spans="1:18" x14ac:dyDescent="0.2">
      <c r="A150" s="7" t="s">
        <v>52</v>
      </c>
      <c r="B150" s="4"/>
      <c r="C150" s="4">
        <v>1000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>
        <v>1000</v>
      </c>
    </row>
    <row r="151" spans="1:18" x14ac:dyDescent="0.2">
      <c r="A151" s="7" t="s">
        <v>55</v>
      </c>
      <c r="B151" s="4"/>
      <c r="C151" s="4">
        <v>1000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>
        <v>1000</v>
      </c>
    </row>
    <row r="152" spans="1:18" x14ac:dyDescent="0.2">
      <c r="A152" s="7" t="s">
        <v>111</v>
      </c>
      <c r="B152" s="4"/>
      <c r="C152" s="4"/>
      <c r="D152" s="4"/>
      <c r="E152" s="4"/>
      <c r="F152" s="4"/>
      <c r="G152" s="4"/>
      <c r="H152" s="4">
        <v>1000</v>
      </c>
      <c r="I152" s="4"/>
      <c r="J152" s="4"/>
      <c r="K152" s="4"/>
      <c r="L152" s="4"/>
      <c r="M152" s="4"/>
      <c r="N152" s="4"/>
      <c r="O152" s="4"/>
      <c r="P152" s="4"/>
      <c r="Q152" s="4"/>
      <c r="R152" s="4">
        <v>1000</v>
      </c>
    </row>
    <row r="153" spans="1:18" x14ac:dyDescent="0.2">
      <c r="A153" s="7" t="s">
        <v>168</v>
      </c>
      <c r="B153" s="4">
        <v>1000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>
        <v>1000</v>
      </c>
    </row>
    <row r="154" spans="1:18" x14ac:dyDescent="0.2">
      <c r="A154" s="7" t="s">
        <v>142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>
        <v>1000</v>
      </c>
      <c r="P154" s="4"/>
      <c r="Q154" s="4"/>
      <c r="R154" s="4">
        <v>1000</v>
      </c>
    </row>
    <row r="155" spans="1:18" x14ac:dyDescent="0.2">
      <c r="A155" s="7" t="s">
        <v>169</v>
      </c>
      <c r="B155" s="4">
        <v>1000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>
        <v>1000</v>
      </c>
    </row>
    <row r="156" spans="1:18" x14ac:dyDescent="0.2">
      <c r="A156" s="7" t="s">
        <v>157</v>
      </c>
      <c r="B156" s="4">
        <v>1000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>
        <v>1000</v>
      </c>
    </row>
    <row r="157" spans="1:18" x14ac:dyDescent="0.2">
      <c r="A157" s="7" t="s">
        <v>62</v>
      </c>
      <c r="B157" s="4"/>
      <c r="C157" s="4">
        <v>1000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>
        <v>1000</v>
      </c>
    </row>
    <row r="158" spans="1:18" x14ac:dyDescent="0.2">
      <c r="A158" s="7" t="s">
        <v>145</v>
      </c>
      <c r="B158" s="4">
        <v>1000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>
        <v>1000</v>
      </c>
    </row>
    <row r="159" spans="1:18" x14ac:dyDescent="0.2">
      <c r="A159" s="7" t="s">
        <v>152</v>
      </c>
      <c r="B159" s="4">
        <v>1000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>
        <v>1000</v>
      </c>
    </row>
    <row r="160" spans="1:18" x14ac:dyDescent="0.2">
      <c r="A160" s="7" t="s">
        <v>172</v>
      </c>
      <c r="B160" s="4">
        <v>1000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>
        <v>1000</v>
      </c>
    </row>
    <row r="161" spans="1:18" x14ac:dyDescent="0.2">
      <c r="A161" s="7" t="s">
        <v>163</v>
      </c>
      <c r="B161" s="4">
        <v>1000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>
        <v>1000</v>
      </c>
    </row>
    <row r="162" spans="1:18" x14ac:dyDescent="0.2">
      <c r="A162" s="7" t="s">
        <v>42</v>
      </c>
      <c r="B162" s="4"/>
      <c r="C162" s="4">
        <v>1000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>
        <v>1000</v>
      </c>
    </row>
    <row r="163" spans="1:18" x14ac:dyDescent="0.2">
      <c r="A163" s="7" t="s">
        <v>116</v>
      </c>
      <c r="B163" s="4"/>
      <c r="C163" s="4"/>
      <c r="D163" s="4"/>
      <c r="E163" s="4"/>
      <c r="F163" s="4"/>
      <c r="G163" s="4">
        <v>40</v>
      </c>
      <c r="H163" s="4">
        <v>134</v>
      </c>
      <c r="I163" s="4">
        <v>113</v>
      </c>
      <c r="J163" s="4">
        <v>182</v>
      </c>
      <c r="K163" s="4">
        <v>158</v>
      </c>
      <c r="L163" s="4">
        <v>127</v>
      </c>
      <c r="M163" s="4">
        <v>59</v>
      </c>
      <c r="N163" s="4"/>
      <c r="O163" s="4"/>
      <c r="P163" s="4">
        <v>24</v>
      </c>
      <c r="Q163" s="4">
        <v>4</v>
      </c>
      <c r="R163" s="4">
        <v>841</v>
      </c>
    </row>
    <row r="164" spans="1:18" x14ac:dyDescent="0.2">
      <c r="A164" s="7" t="s">
        <v>112</v>
      </c>
      <c r="B164" s="4"/>
      <c r="C164" s="4"/>
      <c r="D164" s="4"/>
      <c r="E164" s="4"/>
      <c r="F164" s="4"/>
      <c r="G164" s="4"/>
      <c r="H164" s="4"/>
      <c r="I164" s="4">
        <v>500</v>
      </c>
      <c r="J164" s="4"/>
      <c r="K164" s="4"/>
      <c r="L164" s="4"/>
      <c r="M164" s="4"/>
      <c r="N164" s="4"/>
      <c r="O164" s="4"/>
      <c r="P164" s="4"/>
      <c r="Q164" s="4"/>
      <c r="R164" s="4">
        <v>500</v>
      </c>
    </row>
    <row r="165" spans="1:18" x14ac:dyDescent="0.2">
      <c r="A165" s="7" t="s">
        <v>147</v>
      </c>
      <c r="B165" s="4">
        <v>500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>
        <v>500</v>
      </c>
    </row>
    <row r="166" spans="1:18" x14ac:dyDescent="0.2">
      <c r="A166" s="7" t="s">
        <v>103</v>
      </c>
      <c r="B166" s="4"/>
      <c r="C166" s="4"/>
      <c r="D166" s="4"/>
      <c r="E166" s="4"/>
      <c r="F166" s="4"/>
      <c r="G166" s="4">
        <v>500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>
        <v>500</v>
      </c>
    </row>
    <row r="167" spans="1:18" x14ac:dyDescent="0.2">
      <c r="A167" s="7" t="s">
        <v>87</v>
      </c>
      <c r="B167" s="4"/>
      <c r="C167" s="4"/>
      <c r="D167" s="4"/>
      <c r="E167" s="4">
        <v>250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>
        <v>250</v>
      </c>
    </row>
    <row r="168" spans="1:18" x14ac:dyDescent="0.2">
      <c r="A168" s="7" t="s">
        <v>115</v>
      </c>
      <c r="B168" s="4"/>
      <c r="C168" s="4"/>
      <c r="D168" s="4"/>
      <c r="E168" s="4"/>
      <c r="F168" s="4"/>
      <c r="G168" s="4"/>
      <c r="H168" s="4"/>
      <c r="I168" s="4">
        <v>1</v>
      </c>
      <c r="J168" s="4">
        <v>3</v>
      </c>
      <c r="K168" s="4">
        <v>1</v>
      </c>
      <c r="L168" s="4"/>
      <c r="M168" s="4"/>
      <c r="N168" s="4">
        <v>19</v>
      </c>
      <c r="O168" s="4"/>
      <c r="P168" s="4">
        <v>4</v>
      </c>
      <c r="Q168" s="4"/>
      <c r="R168" s="4">
        <v>28</v>
      </c>
    </row>
    <row r="169" spans="1:18" x14ac:dyDescent="0.2">
      <c r="A169" s="7" t="s">
        <v>148</v>
      </c>
      <c r="B169" s="4">
        <v>0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>
        <v>0</v>
      </c>
    </row>
    <row r="170" spans="1:18" x14ac:dyDescent="0.2">
      <c r="A170" s="7" t="s">
        <v>144</v>
      </c>
      <c r="B170" s="4">
        <v>0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>
        <v>0</v>
      </c>
    </row>
    <row r="171" spans="1:18" x14ac:dyDescent="0.2">
      <c r="A171" s="7" t="s">
        <v>146</v>
      </c>
      <c r="B171" s="4">
        <v>0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>
        <v>0</v>
      </c>
    </row>
    <row r="172" spans="1:18" x14ac:dyDescent="0.2">
      <c r="A172" s="7" t="s">
        <v>149</v>
      </c>
      <c r="B172" s="4">
        <v>0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>
        <v>0</v>
      </c>
    </row>
    <row r="173" spans="1:18" x14ac:dyDescent="0.2">
      <c r="A173" s="7" t="s">
        <v>176</v>
      </c>
      <c r="B173" s="4">
        <v>0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>
        <v>0</v>
      </c>
    </row>
    <row r="174" spans="1:18" x14ac:dyDescent="0.2">
      <c r="A174" s="7" t="s">
        <v>177</v>
      </c>
      <c r="B174" s="4">
        <v>0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>
        <v>0</v>
      </c>
    </row>
    <row r="175" spans="1:18" x14ac:dyDescent="0.2">
      <c r="A175" s="7" t="s">
        <v>153</v>
      </c>
      <c r="B175" s="4">
        <v>0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>
        <v>0</v>
      </c>
    </row>
    <row r="176" spans="1:18" x14ac:dyDescent="0.2">
      <c r="A176" s="7" t="s">
        <v>155</v>
      </c>
      <c r="B176" s="4">
        <v>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>
        <v>0</v>
      </c>
    </row>
    <row r="177" spans="1:18" x14ac:dyDescent="0.2">
      <c r="A177" s="7" t="s">
        <v>175</v>
      </c>
      <c r="B177" s="4">
        <v>0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>
        <v>0</v>
      </c>
    </row>
    <row r="178" spans="1:18" x14ac:dyDescent="0.2">
      <c r="A178" s="7" t="s">
        <v>160</v>
      </c>
      <c r="B178" s="4">
        <v>0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>
        <v>0</v>
      </c>
    </row>
    <row r="179" spans="1:18" x14ac:dyDescent="0.2">
      <c r="A179" s="7" t="s">
        <v>204</v>
      </c>
      <c r="B179" s="4">
        <v>1771140</v>
      </c>
      <c r="C179" s="4">
        <v>1722950</v>
      </c>
      <c r="D179" s="4">
        <v>1673482</v>
      </c>
      <c r="E179" s="4">
        <v>1649750</v>
      </c>
      <c r="F179" s="4">
        <v>1968000</v>
      </c>
      <c r="G179" s="4">
        <v>2337968</v>
      </c>
      <c r="H179" s="4">
        <v>2416084</v>
      </c>
      <c r="I179" s="4">
        <v>2264686</v>
      </c>
      <c r="J179" s="4">
        <v>2037962</v>
      </c>
      <c r="K179" s="4">
        <v>1136159</v>
      </c>
      <c r="L179" s="4">
        <v>1807459</v>
      </c>
      <c r="M179" s="4">
        <v>1674440</v>
      </c>
      <c r="N179" s="4">
        <v>2342019</v>
      </c>
      <c r="O179" s="4">
        <v>144178</v>
      </c>
      <c r="P179" s="4">
        <v>1800028</v>
      </c>
      <c r="Q179" s="4">
        <v>800004</v>
      </c>
      <c r="R179" s="4">
        <v>27546309</v>
      </c>
    </row>
  </sheetData>
  <mergeCells count="1">
    <mergeCell ref="B2:C2"/>
  </mergeCells>
  <hyperlinks>
    <hyperlink ref="A3" r:id="rId2" xr:uid="{433E25B9-55F4-0844-9058-B31E45186629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BCB0-51B0-C84A-9E9C-B251146D3F8C}">
  <dimension ref="A1:I424"/>
  <sheetViews>
    <sheetView topLeftCell="A247" zoomScaleNormal="100" workbookViewId="0">
      <selection activeCell="A278" sqref="A278:XFD278"/>
    </sheetView>
  </sheetViews>
  <sheetFormatPr baseColWidth="10" defaultRowHeight="16" x14ac:dyDescent="0.2"/>
  <cols>
    <col min="1" max="1" width="18.83203125" customWidth="1"/>
    <col min="2" max="2" width="12.83203125" bestFit="1" customWidth="1"/>
    <col min="3" max="3" width="38.33203125" bestFit="1" customWidth="1"/>
    <col min="4" max="4" width="86" customWidth="1"/>
    <col min="5" max="5" width="13.6640625" style="4" customWidth="1"/>
    <col min="6" max="6" width="24.1640625" customWidth="1"/>
    <col min="7" max="7" width="11.83203125" customWidth="1"/>
    <col min="8" max="8" width="12.6640625" customWidth="1"/>
  </cols>
  <sheetData>
    <row r="1" spans="1:9" s="1" customForma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203</v>
      </c>
    </row>
    <row r="2" spans="1:9" x14ac:dyDescent="0.2">
      <c r="A2">
        <v>990</v>
      </c>
      <c r="B2" t="str">
        <f t="shared" ref="B2:B65" si="0">C2&amp;"_"&amp;D2&amp;F2&amp;E2</f>
        <v>Rose-Marie and Jack R Anderson Foundation_Alaska Aids Vaccine Ride20010</v>
      </c>
      <c r="C2" t="s">
        <v>8</v>
      </c>
      <c r="D2" t="s">
        <v>144</v>
      </c>
      <c r="E2" s="4">
        <v>0</v>
      </c>
      <c r="F2">
        <v>2001</v>
      </c>
      <c r="G2" t="s">
        <v>9</v>
      </c>
      <c r="I2" t="str">
        <f>IF(VLOOKUP(D2,Resources!A:B,2,FALSE)=0,"",VLOOKUP(D2,Resources!A:B,2,FALSE))</f>
        <v>N</v>
      </c>
    </row>
    <row r="3" spans="1:9" x14ac:dyDescent="0.2">
      <c r="A3">
        <v>990</v>
      </c>
      <c r="B3" t="str">
        <f t="shared" si="0"/>
        <v>Rose-Marie and Jack R Anderson Foundation_America's Promise200125000</v>
      </c>
      <c r="C3" t="s">
        <v>8</v>
      </c>
      <c r="D3" t="s">
        <v>10</v>
      </c>
      <c r="E3" s="4">
        <v>25000</v>
      </c>
      <c r="F3">
        <v>2001</v>
      </c>
      <c r="G3" t="s">
        <v>9</v>
      </c>
      <c r="I3" t="str">
        <f>IF(VLOOKUP(D3,Resources!A:B,2,FALSE)=0,"",VLOOKUP(D3,Resources!A:B,2,FALSE))</f>
        <v/>
      </c>
    </row>
    <row r="4" spans="1:9" x14ac:dyDescent="0.2">
      <c r="A4">
        <v>990</v>
      </c>
      <c r="B4" t="str">
        <f t="shared" si="0"/>
        <v>Rose-Marie and Jack R Anderson Foundation_American Heart Association20011000</v>
      </c>
      <c r="C4" t="s">
        <v>8</v>
      </c>
      <c r="D4" t="s">
        <v>145</v>
      </c>
      <c r="E4" s="4">
        <v>1000</v>
      </c>
      <c r="F4">
        <v>2001</v>
      </c>
      <c r="G4" t="s">
        <v>9</v>
      </c>
      <c r="I4" t="str">
        <f>IF(VLOOKUP(D4,Resources!A:B,2,FALSE)=0,"",VLOOKUP(D4,Resources!A:B,2,FALSE))</f>
        <v>N</v>
      </c>
    </row>
    <row r="5" spans="1:9" x14ac:dyDescent="0.2">
      <c r="A5">
        <v>990</v>
      </c>
      <c r="B5" t="str">
        <f t="shared" si="0"/>
        <v>Rose-Marie and Jack R Anderson Foundation_AmeriCares20012000</v>
      </c>
      <c r="C5" t="s">
        <v>8</v>
      </c>
      <c r="D5" t="s">
        <v>11</v>
      </c>
      <c r="E5" s="4">
        <v>2000</v>
      </c>
      <c r="F5">
        <v>2001</v>
      </c>
      <c r="G5" t="s">
        <v>9</v>
      </c>
      <c r="I5" t="str">
        <f>IF(VLOOKUP(D5,Resources!A:B,2,FALSE)=0,"",VLOOKUP(D5,Resources!A:B,2,FALSE))</f>
        <v>N</v>
      </c>
    </row>
    <row r="6" spans="1:9" x14ac:dyDescent="0.2">
      <c r="A6">
        <v>990</v>
      </c>
      <c r="B6" t="str">
        <f t="shared" si="0"/>
        <v>Rose-Marie and Jack R Anderson Foundation_Amy Biehl Foundation20010</v>
      </c>
      <c r="C6" t="s">
        <v>8</v>
      </c>
      <c r="D6" t="s">
        <v>146</v>
      </c>
      <c r="E6" s="4">
        <v>0</v>
      </c>
      <c r="F6">
        <v>2001</v>
      </c>
      <c r="G6" t="s">
        <v>9</v>
      </c>
      <c r="I6" t="str">
        <f>IF(VLOOKUP(D6,Resources!A:B,2,FALSE)=0,"",VLOOKUP(D6,Resources!A:B,2,FALSE))</f>
        <v>N</v>
      </c>
    </row>
    <row r="7" spans="1:9" x14ac:dyDescent="0.2">
      <c r="A7">
        <v>990</v>
      </c>
      <c r="B7" t="str">
        <f t="shared" si="0"/>
        <v>Rose-Marie and Jack R Anderson Foundation_ATAC Swim Club2001500</v>
      </c>
      <c r="C7" t="s">
        <v>8</v>
      </c>
      <c r="D7" t="s">
        <v>147</v>
      </c>
      <c r="E7" s="4">
        <v>500</v>
      </c>
      <c r="F7">
        <v>2001</v>
      </c>
      <c r="G7" t="s">
        <v>9</v>
      </c>
      <c r="I7" t="str">
        <f>IF(VLOOKUP(D7,Resources!A:B,2,FALSE)=0,"",VLOOKUP(D7,Resources!A:B,2,FALSE))</f>
        <v>N</v>
      </c>
    </row>
    <row r="8" spans="1:9" x14ac:dyDescent="0.2">
      <c r="A8">
        <v>990</v>
      </c>
      <c r="B8" t="str">
        <f t="shared" si="0"/>
        <v>Rose-Marie and Jack R Anderson Foundation_Beta Gamma Sigma Sch. Fd.20011000</v>
      </c>
      <c r="C8" t="s">
        <v>8</v>
      </c>
      <c r="D8" t="s">
        <v>12</v>
      </c>
      <c r="E8" s="4">
        <v>1000</v>
      </c>
      <c r="F8">
        <v>2001</v>
      </c>
      <c r="G8" t="s">
        <v>9</v>
      </c>
      <c r="I8" t="str">
        <f>IF(VLOOKUP(D8,Resources!A:B,2,FALSE)=0,"",VLOOKUP(D8,Resources!A:B,2,FALSE))</f>
        <v>N</v>
      </c>
    </row>
    <row r="9" spans="1:9" x14ac:dyDescent="0.2">
      <c r="A9">
        <v>990</v>
      </c>
      <c r="B9" t="str">
        <f t="shared" si="0"/>
        <v>Rose-Marie and Jack R Anderson Foundation_Big Brothers and Big Sisters20012000</v>
      </c>
      <c r="C9" t="s">
        <v>8</v>
      </c>
      <c r="D9" t="s">
        <v>13</v>
      </c>
      <c r="E9" s="4">
        <v>2000</v>
      </c>
      <c r="F9">
        <v>2001</v>
      </c>
      <c r="G9" t="s">
        <v>9</v>
      </c>
      <c r="I9" t="str">
        <f>IF(VLOOKUP(D9,Resources!A:B,2,FALSE)=0,"",VLOOKUP(D9,Resources!A:B,2,FALSE))</f>
        <v>N</v>
      </c>
    </row>
    <row r="10" spans="1:9" x14ac:dyDescent="0.2">
      <c r="A10">
        <v>990</v>
      </c>
      <c r="B10" t="str">
        <f t="shared" si="0"/>
        <v>Rose-Marie and Jack R Anderson Foundation_Black Mountain Conservancy200110000</v>
      </c>
      <c r="C10" t="s">
        <v>8</v>
      </c>
      <c r="D10" t="s">
        <v>14</v>
      </c>
      <c r="E10" s="4">
        <v>10000</v>
      </c>
      <c r="F10">
        <v>2001</v>
      </c>
      <c r="G10" t="s">
        <v>9</v>
      </c>
      <c r="I10" t="str">
        <f>IF(VLOOKUP(D10,Resources!A:B,2,FALSE)=0,"",VLOOKUP(D10,Resources!A:B,2,FALSE))</f>
        <v/>
      </c>
    </row>
    <row r="11" spans="1:9" x14ac:dyDescent="0.2">
      <c r="A11">
        <v>990</v>
      </c>
      <c r="B11" t="str">
        <f t="shared" si="0"/>
        <v>Rose-Marie and Jack R Anderson Foundation_Boys and Girls Club of America20012000</v>
      </c>
      <c r="C11" t="s">
        <v>8</v>
      </c>
      <c r="D11" t="s">
        <v>15</v>
      </c>
      <c r="E11" s="4">
        <v>2000</v>
      </c>
      <c r="F11">
        <v>2001</v>
      </c>
      <c r="G11" t="s">
        <v>9</v>
      </c>
      <c r="I11" t="str">
        <f>IF(VLOOKUP(D11,Resources!A:B,2,FALSE)=0,"",VLOOKUP(D11,Resources!A:B,2,FALSE))</f>
        <v>N</v>
      </c>
    </row>
    <row r="12" spans="1:9" x14ac:dyDescent="0.2">
      <c r="A12">
        <v>990</v>
      </c>
      <c r="B12" t="str">
        <f t="shared" si="0"/>
        <v>Rose-Marie and Jack R Anderson Foundation_Boy Scouts of America20010</v>
      </c>
      <c r="C12" t="s">
        <v>8</v>
      </c>
      <c r="D12" t="s">
        <v>148</v>
      </c>
      <c r="E12" s="4">
        <v>0</v>
      </c>
      <c r="F12">
        <v>2001</v>
      </c>
      <c r="G12" t="s">
        <v>9</v>
      </c>
      <c r="I12" t="str">
        <f>IF(VLOOKUP(D12,Resources!A:B,2,FALSE)=0,"",VLOOKUP(D12,Resources!A:B,2,FALSE))</f>
        <v>N</v>
      </c>
    </row>
    <row r="13" spans="1:9" x14ac:dyDescent="0.2">
      <c r="A13">
        <v>990</v>
      </c>
      <c r="B13" t="str">
        <f t="shared" si="0"/>
        <v>Rose-Marie and Jack R Anderson Foundation_Catholic Charities USA20012000</v>
      </c>
      <c r="C13" t="s">
        <v>8</v>
      </c>
      <c r="D13" t="s">
        <v>16</v>
      </c>
      <c r="E13" s="4">
        <v>2000</v>
      </c>
      <c r="F13">
        <v>2001</v>
      </c>
      <c r="G13" t="s">
        <v>9</v>
      </c>
      <c r="I13" t="str">
        <f>IF(VLOOKUP(D13,Resources!A:B,2,FALSE)=0,"",VLOOKUP(D13,Resources!A:B,2,FALSE))</f>
        <v/>
      </c>
    </row>
    <row r="14" spans="1:9" x14ac:dyDescent="0.2">
      <c r="A14">
        <v>990</v>
      </c>
      <c r="B14" t="str">
        <f t="shared" si="0"/>
        <v>Rose-Marie and Jack R Anderson Foundation_Center for the Arts20011500</v>
      </c>
      <c r="C14" t="s">
        <v>8</v>
      </c>
      <c r="D14" t="s">
        <v>17</v>
      </c>
      <c r="E14" s="4">
        <v>1500</v>
      </c>
      <c r="F14">
        <v>2001</v>
      </c>
      <c r="G14" t="s">
        <v>9</v>
      </c>
      <c r="I14" t="str">
        <f>IF(VLOOKUP(D14,Resources!A:B,2,FALSE)=0,"",VLOOKUP(D14,Resources!A:B,2,FALSE))</f>
        <v>N</v>
      </c>
    </row>
    <row r="15" spans="1:9" x14ac:dyDescent="0.2">
      <c r="A15">
        <v>990</v>
      </c>
      <c r="B15" t="str">
        <f t="shared" si="0"/>
        <v>Rose-Marie and Jack R Anderson Foundation_Children First America200110000</v>
      </c>
      <c r="C15" t="s">
        <v>8</v>
      </c>
      <c r="D15" t="s">
        <v>18</v>
      </c>
      <c r="E15" s="4">
        <v>10000</v>
      </c>
      <c r="F15">
        <v>2001</v>
      </c>
      <c r="G15" t="s">
        <v>9</v>
      </c>
      <c r="I15" t="str">
        <f>IF(VLOOKUP(D15,Resources!A:B,2,FALSE)=0,"",VLOOKUP(D15,Resources!A:B,2,FALSE))</f>
        <v/>
      </c>
    </row>
    <row r="16" spans="1:9" x14ac:dyDescent="0.2">
      <c r="A16">
        <v>990</v>
      </c>
      <c r="B16" t="str">
        <f t="shared" si="0"/>
        <v>Rose-Marie and Jack R Anderson Foundation_Children First Columbus Foundation20010</v>
      </c>
      <c r="C16" t="s">
        <v>8</v>
      </c>
      <c r="D16" t="s">
        <v>149</v>
      </c>
      <c r="E16" s="4">
        <v>0</v>
      </c>
      <c r="F16">
        <v>2001</v>
      </c>
      <c r="G16" t="s">
        <v>9</v>
      </c>
      <c r="I16" t="str">
        <f>IF(VLOOKUP(D16,Resources!A:B,2,FALSE)=0,"",VLOOKUP(D16,Resources!A:B,2,FALSE))</f>
        <v>N</v>
      </c>
    </row>
    <row r="17" spans="1:9" x14ac:dyDescent="0.2">
      <c r="A17">
        <v>990</v>
      </c>
      <c r="B17" t="str">
        <f t="shared" si="0"/>
        <v>Rose-Marie and Jack R Anderson Foundation_Children's Education Fund200125000</v>
      </c>
      <c r="C17" t="s">
        <v>8</v>
      </c>
      <c r="D17" t="s">
        <v>19</v>
      </c>
      <c r="E17" s="4">
        <v>25000</v>
      </c>
      <c r="F17">
        <v>2001</v>
      </c>
      <c r="G17" t="s">
        <v>9</v>
      </c>
      <c r="I17" t="str">
        <f>IF(VLOOKUP(D17,Resources!A:B,2,FALSE)=0,"",VLOOKUP(D17,Resources!A:B,2,FALSE))</f>
        <v/>
      </c>
    </row>
    <row r="18" spans="1:9" x14ac:dyDescent="0.2">
      <c r="A18">
        <v>990</v>
      </c>
      <c r="B18" t="str">
        <f t="shared" si="0"/>
        <v>Rose-Marie and Jack R Anderson Foundation_Children's Scholarship Fund2001250000</v>
      </c>
      <c r="C18" t="s">
        <v>8</v>
      </c>
      <c r="D18" t="s">
        <v>20</v>
      </c>
      <c r="E18" s="4">
        <v>250000</v>
      </c>
      <c r="F18">
        <v>2001</v>
      </c>
      <c r="G18" t="s">
        <v>9</v>
      </c>
      <c r="I18" t="str">
        <f>IF(VLOOKUP(D18,Resources!A:B,2,FALSE)=0,"",VLOOKUP(D18,Resources!A:B,2,FALSE))</f>
        <v/>
      </c>
    </row>
    <row r="19" spans="1:9" x14ac:dyDescent="0.2">
      <c r="A19">
        <v>990</v>
      </c>
      <c r="B19" t="str">
        <f t="shared" si="0"/>
        <v>Rose-Marie and Jack R Anderson Foundation_Cleveland Clinic20015000</v>
      </c>
      <c r="C19" t="s">
        <v>8</v>
      </c>
      <c r="D19" t="s">
        <v>21</v>
      </c>
      <c r="E19" s="4">
        <v>5000</v>
      </c>
      <c r="F19">
        <v>2001</v>
      </c>
      <c r="G19" t="s">
        <v>9</v>
      </c>
      <c r="I19" t="str">
        <f>IF(VLOOKUP(D19,Resources!A:B,2,FALSE)=0,"",VLOOKUP(D19,Resources!A:B,2,FALSE))</f>
        <v>N</v>
      </c>
    </row>
    <row r="20" spans="1:9" x14ac:dyDescent="0.2">
      <c r="A20">
        <v>990</v>
      </c>
      <c r="B20" t="str">
        <f t="shared" si="0"/>
        <v>Rose-Marie and Jack R Anderson Foundation_Commonwealth Foundation200125000</v>
      </c>
      <c r="C20" t="s">
        <v>8</v>
      </c>
      <c r="D20" t="s">
        <v>23</v>
      </c>
      <c r="E20" s="4">
        <v>25000</v>
      </c>
      <c r="F20">
        <v>2001</v>
      </c>
      <c r="G20" t="s">
        <v>9</v>
      </c>
      <c r="I20" t="str">
        <f>IF(VLOOKUP(D20,Resources!A:B,2,FALSE)=0,"",VLOOKUP(D20,Resources!A:B,2,FALSE))</f>
        <v>Y</v>
      </c>
    </row>
    <row r="21" spans="1:9" x14ac:dyDescent="0.2">
      <c r="A21">
        <v>990</v>
      </c>
      <c r="B21" t="str">
        <f t="shared" si="0"/>
        <v>Rose-Marie and Jack R Anderson Foundation_Community Education Partnership200120000</v>
      </c>
      <c r="C21" t="s">
        <v>8</v>
      </c>
      <c r="D21" t="s">
        <v>150</v>
      </c>
      <c r="E21" s="4">
        <v>20000</v>
      </c>
      <c r="F21">
        <v>2001</v>
      </c>
      <c r="G21" t="s">
        <v>9</v>
      </c>
      <c r="I21" t="str">
        <f>IF(VLOOKUP(D21,Resources!A:B,2,FALSE)=0,"",VLOOKUP(D21,Resources!A:B,2,FALSE))</f>
        <v>N</v>
      </c>
    </row>
    <row r="22" spans="1:9" x14ac:dyDescent="0.2">
      <c r="A22">
        <v>990</v>
      </c>
      <c r="B22" t="str">
        <f t="shared" si="0"/>
        <v>Rose-Marie and Jack R Anderson Foundation_Dallas Opera20015000</v>
      </c>
      <c r="C22" t="s">
        <v>8</v>
      </c>
      <c r="D22" t="s">
        <v>24</v>
      </c>
      <c r="E22" s="4">
        <v>5000</v>
      </c>
      <c r="F22">
        <v>2001</v>
      </c>
      <c r="G22" t="s">
        <v>9</v>
      </c>
      <c r="I22" t="str">
        <f>IF(VLOOKUP(D22,Resources!A:B,2,FALSE)=0,"",VLOOKUP(D22,Resources!A:B,2,FALSE))</f>
        <v>N</v>
      </c>
    </row>
    <row r="23" spans="1:9" x14ac:dyDescent="0.2">
      <c r="A23">
        <v>990</v>
      </c>
      <c r="B23" t="str">
        <f t="shared" si="0"/>
        <v>Rose-Marie and Jack R Anderson Foundation_Desert Foothills Land Trust200110000</v>
      </c>
      <c r="C23" t="s">
        <v>8</v>
      </c>
      <c r="D23" t="s">
        <v>25</v>
      </c>
      <c r="E23" s="4">
        <v>10000</v>
      </c>
      <c r="F23">
        <v>2001</v>
      </c>
      <c r="G23" t="s">
        <v>9</v>
      </c>
      <c r="I23" t="str">
        <f>IF(VLOOKUP(D23,Resources!A:B,2,FALSE)=0,"",VLOOKUP(D23,Resources!A:B,2,FALSE))</f>
        <v>N</v>
      </c>
    </row>
    <row r="24" spans="1:9" x14ac:dyDescent="0.2">
      <c r="A24">
        <v>990</v>
      </c>
      <c r="B24" t="str">
        <f t="shared" si="0"/>
        <v>Rose-Marie and Jack R Anderson Foundation_Foundation for Teaching Economics200110000</v>
      </c>
      <c r="C24" t="s">
        <v>8</v>
      </c>
      <c r="D24" t="s">
        <v>27</v>
      </c>
      <c r="E24" s="4">
        <v>10000</v>
      </c>
      <c r="F24">
        <v>2001</v>
      </c>
      <c r="G24" t="s">
        <v>9</v>
      </c>
      <c r="I24" t="str">
        <f>IF(VLOOKUP(D24,Resources!A:B,2,FALSE)=0,"",VLOOKUP(D24,Resources!A:B,2,FALSE))</f>
        <v/>
      </c>
    </row>
    <row r="25" spans="1:9" x14ac:dyDescent="0.2">
      <c r="A25">
        <v>990</v>
      </c>
      <c r="B25" t="str">
        <f t="shared" si="0"/>
        <v>Rose-Marie and Jack R Anderson Foundation_Floridians for School Choice200110000</v>
      </c>
      <c r="C25" t="s">
        <v>8</v>
      </c>
      <c r="D25" t="s">
        <v>194</v>
      </c>
      <c r="E25" s="4">
        <v>10000</v>
      </c>
      <c r="F25">
        <v>2001</v>
      </c>
      <c r="G25" t="s">
        <v>9</v>
      </c>
      <c r="I25" t="str">
        <f>IF(VLOOKUP(D25,Resources!A:B,2,FALSE)=0,"",VLOOKUP(D25,Resources!A:B,2,FALSE))</f>
        <v>Y</v>
      </c>
    </row>
    <row r="26" spans="1:9" x14ac:dyDescent="0.2">
      <c r="A26">
        <v>990</v>
      </c>
      <c r="B26" t="str">
        <f t="shared" si="0"/>
        <v>Rose-Marie and Jack R Anderson Foundation_Foothills Community Foundation20011000</v>
      </c>
      <c r="C26" t="s">
        <v>8</v>
      </c>
      <c r="D26" t="s">
        <v>28</v>
      </c>
      <c r="E26" s="4">
        <v>1000</v>
      </c>
      <c r="F26">
        <v>2001</v>
      </c>
      <c r="G26" t="s">
        <v>9</v>
      </c>
      <c r="I26" t="str">
        <f>IF(VLOOKUP(D26,Resources!A:B,2,FALSE)=0,"",VLOOKUP(D26,Resources!A:B,2,FALSE))</f>
        <v>N</v>
      </c>
    </row>
    <row r="27" spans="1:9" x14ac:dyDescent="0.2">
      <c r="A27">
        <v>990</v>
      </c>
      <c r="B27" t="str">
        <f t="shared" si="0"/>
        <v>Rose-Marie and Jack R Anderson Foundation_FRAXA Research Foundation20011000</v>
      </c>
      <c r="C27" t="s">
        <v>8</v>
      </c>
      <c r="D27" t="s">
        <v>29</v>
      </c>
      <c r="E27" s="4">
        <v>1000</v>
      </c>
      <c r="F27">
        <v>2001</v>
      </c>
      <c r="G27" t="s">
        <v>9</v>
      </c>
      <c r="I27" t="str">
        <f>IF(VLOOKUP(D27,Resources!A:B,2,FALSE)=0,"",VLOOKUP(D27,Resources!A:B,2,FALSE))</f>
        <v>N</v>
      </c>
    </row>
    <row r="28" spans="1:9" x14ac:dyDescent="0.2">
      <c r="A28">
        <v>990</v>
      </c>
      <c r="B28" t="str">
        <f t="shared" si="0"/>
        <v>Rose-Marie and Jack R Anderson Foundation_Fred Hutchinson Cancer Research20015000</v>
      </c>
      <c r="C28" t="s">
        <v>8</v>
      </c>
      <c r="D28" t="s">
        <v>30</v>
      </c>
      <c r="E28" s="4">
        <v>5000</v>
      </c>
      <c r="F28">
        <v>2001</v>
      </c>
      <c r="G28" t="s">
        <v>9</v>
      </c>
      <c r="I28" t="str">
        <f>IF(VLOOKUP(D28,Resources!A:B,2,FALSE)=0,"",VLOOKUP(D28,Resources!A:B,2,FALSE))</f>
        <v>N</v>
      </c>
    </row>
    <row r="29" spans="1:9" x14ac:dyDescent="0.2">
      <c r="A29">
        <v>990</v>
      </c>
      <c r="B29" t="str">
        <f t="shared" si="0"/>
        <v>Rose-Marie and Jack R Anderson Foundation_Friends of Bendwood PTA20011500</v>
      </c>
      <c r="C29" t="s">
        <v>8</v>
      </c>
      <c r="D29" t="s">
        <v>151</v>
      </c>
      <c r="E29" s="4">
        <v>1500</v>
      </c>
      <c r="F29">
        <v>2001</v>
      </c>
      <c r="G29" t="s">
        <v>9</v>
      </c>
      <c r="I29" t="str">
        <f>IF(VLOOKUP(D29,Resources!A:B,2,FALSE)=0,"",VLOOKUP(D29,Resources!A:B,2,FALSE))</f>
        <v>N</v>
      </c>
    </row>
    <row r="30" spans="1:9" x14ac:dyDescent="0.2">
      <c r="A30">
        <v>990</v>
      </c>
      <c r="B30" t="str">
        <f t="shared" si="0"/>
        <v>Rose-Marie and Jack R Anderson Foundation_Friends of Edna Adan Hospital20011000</v>
      </c>
      <c r="C30" t="s">
        <v>8</v>
      </c>
      <c r="D30" t="s">
        <v>152</v>
      </c>
      <c r="E30" s="4">
        <v>1000</v>
      </c>
      <c r="F30">
        <v>2001</v>
      </c>
      <c r="G30" t="s">
        <v>9</v>
      </c>
      <c r="I30" t="str">
        <f>IF(VLOOKUP(D30,Resources!A:B,2,FALSE)=0,"",VLOOKUP(D30,Resources!A:B,2,FALSE))</f>
        <v>N</v>
      </c>
    </row>
    <row r="31" spans="1:9" x14ac:dyDescent="0.2">
      <c r="A31">
        <v>990</v>
      </c>
      <c r="B31" t="str">
        <f t="shared" si="0"/>
        <v>Rose-Marie and Jack R Anderson Foundation_Friends of Spring Branch Memorial Public Libary20010</v>
      </c>
      <c r="C31" t="s">
        <v>8</v>
      </c>
      <c r="D31" t="s">
        <v>153</v>
      </c>
      <c r="E31" s="4">
        <v>0</v>
      </c>
      <c r="F31">
        <v>2001</v>
      </c>
      <c r="G31" t="s">
        <v>9</v>
      </c>
      <c r="I31" t="str">
        <f>IF(VLOOKUP(D31,Resources!A:B,2,FALSE)=0,"",VLOOKUP(D31,Resources!A:B,2,FALSE))</f>
        <v>N</v>
      </c>
    </row>
    <row r="32" spans="1:9" x14ac:dyDescent="0.2">
      <c r="A32">
        <v>990</v>
      </c>
      <c r="B32" t="str">
        <f t="shared" si="0"/>
        <v>Rose-Marie and Jack R Anderson Foundation_Futures Foundation, Plano ISD20012000</v>
      </c>
      <c r="C32" t="s">
        <v>8</v>
      </c>
      <c r="D32" t="s">
        <v>154</v>
      </c>
      <c r="E32" s="4">
        <v>2000</v>
      </c>
      <c r="F32">
        <v>2001</v>
      </c>
      <c r="G32" t="s">
        <v>9</v>
      </c>
      <c r="I32" t="str">
        <f>IF(VLOOKUP(D32,Resources!A:B,2,FALSE)=0,"",VLOOKUP(D32,Resources!A:B,2,FALSE))</f>
        <v>N</v>
      </c>
    </row>
    <row r="33" spans="1:9" x14ac:dyDescent="0.2">
      <c r="A33">
        <v>990</v>
      </c>
      <c r="B33" t="str">
        <f t="shared" si="0"/>
        <v>Rose-Marie and Jack R Anderson Foundation_George Mason University Foundation20015000</v>
      </c>
      <c r="C33" t="s">
        <v>8</v>
      </c>
      <c r="D33" t="s">
        <v>31</v>
      </c>
      <c r="E33" s="4">
        <v>5000</v>
      </c>
      <c r="F33">
        <v>2001</v>
      </c>
      <c r="G33" t="s">
        <v>9</v>
      </c>
      <c r="I33" t="str">
        <f>IF(VLOOKUP(D33,Resources!A:B,2,FALSE)=0,"",VLOOKUP(D33,Resources!A:B,2,FALSE))</f>
        <v>Y</v>
      </c>
    </row>
    <row r="34" spans="1:9" x14ac:dyDescent="0.2">
      <c r="A34">
        <v>990</v>
      </c>
      <c r="B34" t="str">
        <f t="shared" si="0"/>
        <v>Rose-Marie and Jack R Anderson Foundation_Grand Canyon Council of the Boy Scouts20010</v>
      </c>
      <c r="C34" t="s">
        <v>8</v>
      </c>
      <c r="D34" t="s">
        <v>155</v>
      </c>
      <c r="E34" s="4">
        <v>0</v>
      </c>
      <c r="F34">
        <v>2001</v>
      </c>
      <c r="G34" t="s">
        <v>9</v>
      </c>
      <c r="I34" t="str">
        <f>IF(VLOOKUP(D34,Resources!A:B,2,FALSE)=0,"",VLOOKUP(D34,Resources!A:B,2,FALSE))</f>
        <v>N</v>
      </c>
    </row>
    <row r="35" spans="1:9" x14ac:dyDescent="0.2">
      <c r="A35">
        <v>990</v>
      </c>
      <c r="B35" t="str">
        <f t="shared" si="0"/>
        <v>Rose-Marie and Jack R Anderson Foundation_Greenhill School20012000</v>
      </c>
      <c r="C35" t="s">
        <v>8</v>
      </c>
      <c r="D35" t="s">
        <v>156</v>
      </c>
      <c r="E35" s="4">
        <v>2000</v>
      </c>
      <c r="F35">
        <v>2001</v>
      </c>
      <c r="G35" t="s">
        <v>9</v>
      </c>
      <c r="I35" t="str">
        <f>IF(VLOOKUP(D35,Resources!A:B,2,FALSE)=0,"",VLOOKUP(D35,Resources!A:B,2,FALSE))</f>
        <v/>
      </c>
    </row>
    <row r="36" spans="1:9" x14ac:dyDescent="0.2">
      <c r="A36">
        <v>990</v>
      </c>
      <c r="B36" t="str">
        <f t="shared" si="0"/>
        <v>Rose-Marie and Jack R Anderson Foundation_Greenwich Land Trust20011000</v>
      </c>
      <c r="C36" t="s">
        <v>8</v>
      </c>
      <c r="D36" t="s">
        <v>33</v>
      </c>
      <c r="E36" s="4">
        <v>1000</v>
      </c>
      <c r="F36">
        <v>2001</v>
      </c>
      <c r="G36" t="s">
        <v>9</v>
      </c>
      <c r="I36" t="str">
        <f>IF(VLOOKUP(D36,Resources!A:B,2,FALSE)=0,"",VLOOKUP(D36,Resources!A:B,2,FALSE))</f>
        <v>N</v>
      </c>
    </row>
    <row r="37" spans="1:9" x14ac:dyDescent="0.2">
      <c r="A37">
        <v>990</v>
      </c>
      <c r="B37" t="str">
        <f t="shared" si="0"/>
        <v>Rose-Marie and Jack R Anderson Foundation_Greenwich Library20012000</v>
      </c>
      <c r="C37" t="s">
        <v>8</v>
      </c>
      <c r="D37" t="s">
        <v>34</v>
      </c>
      <c r="E37" s="4">
        <v>2000</v>
      </c>
      <c r="F37">
        <v>2001</v>
      </c>
      <c r="G37" t="s">
        <v>9</v>
      </c>
      <c r="I37" t="str">
        <f>IF(VLOOKUP(D37,Resources!A:B,2,FALSE)=0,"",VLOOKUP(D37,Resources!A:B,2,FALSE))</f>
        <v>N</v>
      </c>
    </row>
    <row r="38" spans="1:9" x14ac:dyDescent="0.2">
      <c r="A38">
        <v>990</v>
      </c>
      <c r="B38" t="str">
        <f t="shared" si="0"/>
        <v>Rose-Marie and Jack R Anderson Foundation_Heard Museum20015000</v>
      </c>
      <c r="C38" t="s">
        <v>8</v>
      </c>
      <c r="D38" t="s">
        <v>35</v>
      </c>
      <c r="E38" s="4">
        <v>5000</v>
      </c>
      <c r="F38">
        <v>2001</v>
      </c>
      <c r="G38" t="s">
        <v>9</v>
      </c>
      <c r="I38" t="str">
        <f>IF(VLOOKUP(D38,Resources!A:B,2,FALSE)=0,"",VLOOKUP(D38,Resources!A:B,2,FALSE))</f>
        <v>N</v>
      </c>
    </row>
    <row r="39" spans="1:9" x14ac:dyDescent="0.2">
      <c r="A39">
        <v>990</v>
      </c>
      <c r="B39" t="str">
        <f t="shared" si="0"/>
        <v>Rose-Marie and Jack R Anderson Foundation_Heritage Foundation20015000</v>
      </c>
      <c r="C39" t="s">
        <v>8</v>
      </c>
      <c r="D39" t="s">
        <v>36</v>
      </c>
      <c r="E39" s="4">
        <v>5000</v>
      </c>
      <c r="F39">
        <v>2001</v>
      </c>
      <c r="G39" t="s">
        <v>9</v>
      </c>
      <c r="I39" t="str">
        <f>IF(VLOOKUP(D39,Resources!A:B,2,FALSE)=0,"",VLOOKUP(D39,Resources!A:B,2,FALSE))</f>
        <v>Y</v>
      </c>
    </row>
    <row r="40" spans="1:9" x14ac:dyDescent="0.2">
      <c r="A40">
        <v>990</v>
      </c>
      <c r="B40" t="str">
        <f t="shared" si="0"/>
        <v>Rose-Marie and Jack R Anderson Foundation_Hoover Institution200150000</v>
      </c>
      <c r="C40" t="s">
        <v>8</v>
      </c>
      <c r="D40" t="s">
        <v>37</v>
      </c>
      <c r="E40" s="4">
        <v>50000</v>
      </c>
      <c r="F40">
        <v>2001</v>
      </c>
      <c r="G40" t="s">
        <v>9</v>
      </c>
      <c r="I40" t="str">
        <f>IF(VLOOKUP(D40,Resources!A:B,2,FALSE)=0,"",VLOOKUP(D40,Resources!A:B,2,FALSE))</f>
        <v>Y</v>
      </c>
    </row>
    <row r="41" spans="1:9" x14ac:dyDescent="0.2">
      <c r="A41">
        <v>990</v>
      </c>
      <c r="B41" t="str">
        <f t="shared" si="0"/>
        <v>Rose-Marie and Jack R Anderson Foundation_Houston CEO Foundation200125000</v>
      </c>
      <c r="C41" t="s">
        <v>8</v>
      </c>
      <c r="D41" t="s">
        <v>38</v>
      </c>
      <c r="E41" s="4">
        <v>25000</v>
      </c>
      <c r="F41">
        <v>2001</v>
      </c>
      <c r="G41" t="s">
        <v>9</v>
      </c>
      <c r="I41" t="str">
        <f>IF(VLOOKUP(D41,Resources!A:B,2,FALSE)=0,"",VLOOKUP(D41,Resources!A:B,2,FALSE))</f>
        <v/>
      </c>
    </row>
    <row r="42" spans="1:9" x14ac:dyDescent="0.2">
      <c r="A42">
        <v>990</v>
      </c>
      <c r="B42" t="str">
        <f t="shared" si="0"/>
        <v>Rose-Marie and Jack R Anderson Foundation_Indian River Hospital Foundation20015000</v>
      </c>
      <c r="C42" t="s">
        <v>8</v>
      </c>
      <c r="D42" t="s">
        <v>109</v>
      </c>
      <c r="E42" s="4">
        <v>5000</v>
      </c>
      <c r="F42">
        <v>2001</v>
      </c>
      <c r="G42" t="s">
        <v>9</v>
      </c>
      <c r="I42" t="str">
        <f>IF(VLOOKUP(D42,Resources!A:B,2,FALSE)=0,"",VLOOKUP(D42,Resources!A:B,2,FALSE))</f>
        <v>N</v>
      </c>
    </row>
    <row r="43" spans="1:9" x14ac:dyDescent="0.2">
      <c r="A43">
        <v>990</v>
      </c>
      <c r="B43" t="str">
        <f t="shared" si="0"/>
        <v>Rose-Marie and Jack R Anderson Foundation_John Hopkins-Brady Urol. Inst.20015000</v>
      </c>
      <c r="C43" t="s">
        <v>8</v>
      </c>
      <c r="D43" t="s">
        <v>41</v>
      </c>
      <c r="E43" s="4">
        <v>5000</v>
      </c>
      <c r="F43">
        <v>2001</v>
      </c>
      <c r="G43" t="s">
        <v>9</v>
      </c>
      <c r="I43" t="str">
        <f>IF(VLOOKUP(D43,Resources!A:B,2,FALSE)=0,"",VLOOKUP(D43,Resources!A:B,2,FALSE))</f>
        <v>N</v>
      </c>
    </row>
    <row r="44" spans="1:9" x14ac:dyDescent="0.2">
      <c r="A44">
        <v>990</v>
      </c>
      <c r="B44" t="str">
        <f t="shared" si="0"/>
        <v>Rose-Marie and Jack R Anderson Foundation_Kappa Delta Scholarship Fd200110000</v>
      </c>
      <c r="C44" t="s">
        <v>8</v>
      </c>
      <c r="D44" t="s">
        <v>43</v>
      </c>
      <c r="E44" s="4">
        <v>10000</v>
      </c>
      <c r="F44">
        <v>2001</v>
      </c>
      <c r="G44" t="s">
        <v>9</v>
      </c>
      <c r="I44" t="str">
        <f>IF(VLOOKUP(D44,Resources!A:B,2,FALSE)=0,"",VLOOKUP(D44,Resources!A:B,2,FALSE))</f>
        <v/>
      </c>
    </row>
    <row r="45" spans="1:9" x14ac:dyDescent="0.2">
      <c r="A45">
        <v>990</v>
      </c>
      <c r="B45" t="str">
        <f t="shared" si="0"/>
        <v>Rose-Marie and Jack R Anderson Foundation_Kidd's Kids20011250</v>
      </c>
      <c r="C45" t="s">
        <v>8</v>
      </c>
      <c r="D45" t="s">
        <v>44</v>
      </c>
      <c r="E45" s="4">
        <v>1250</v>
      </c>
      <c r="F45">
        <v>2001</v>
      </c>
      <c r="G45" t="s">
        <v>9</v>
      </c>
      <c r="I45" t="str">
        <f>IF(VLOOKUP(D45,Resources!A:B,2,FALSE)=0,"",VLOOKUP(D45,Resources!A:B,2,FALSE))</f>
        <v>N</v>
      </c>
    </row>
    <row r="46" spans="1:9" x14ac:dyDescent="0.2">
      <c r="A46">
        <v>990</v>
      </c>
      <c r="B46" t="str">
        <f t="shared" si="0"/>
        <v>Rose-Marie and Jack R Anderson Foundation_Kinkaid School20011000</v>
      </c>
      <c r="C46" t="s">
        <v>8</v>
      </c>
      <c r="D46" t="s">
        <v>157</v>
      </c>
      <c r="E46" s="4">
        <v>1000</v>
      </c>
      <c r="F46">
        <v>2001</v>
      </c>
      <c r="G46" t="s">
        <v>9</v>
      </c>
      <c r="I46" t="str">
        <f>IF(VLOOKUP(D46,Resources!A:B,2,FALSE)=0,"",VLOOKUP(D46,Resources!A:B,2,FALSE))</f>
        <v/>
      </c>
    </row>
    <row r="47" spans="1:9" x14ac:dyDescent="0.2">
      <c r="A47">
        <v>990</v>
      </c>
      <c r="B47" t="str">
        <f t="shared" si="0"/>
        <v>Rose-Marie and Jack R Anderson Foundation_Marjann Dadakis Spanish Sch. c/o Greenwich Education Association20012000</v>
      </c>
      <c r="C47" t="s">
        <v>8</v>
      </c>
      <c r="D47" t="s">
        <v>47</v>
      </c>
      <c r="E47" s="4">
        <v>2000</v>
      </c>
      <c r="F47">
        <v>2001</v>
      </c>
      <c r="G47" t="s">
        <v>9</v>
      </c>
      <c r="I47" t="str">
        <f>IF(VLOOKUP(D47,Resources!A:B,2,FALSE)=0,"",VLOOKUP(D47,Resources!A:B,2,FALSE))</f>
        <v/>
      </c>
    </row>
    <row r="48" spans="1:9" x14ac:dyDescent="0.2">
      <c r="A48">
        <v>990</v>
      </c>
      <c r="B48" t="str">
        <f t="shared" si="0"/>
        <v>Rose-Marie and Jack R Anderson Foundation_Mayo Foundation200110000</v>
      </c>
      <c r="C48" t="s">
        <v>8</v>
      </c>
      <c r="D48" t="s">
        <v>45</v>
      </c>
      <c r="E48" s="4">
        <v>10000</v>
      </c>
      <c r="F48">
        <v>2001</v>
      </c>
      <c r="G48" t="s">
        <v>9</v>
      </c>
      <c r="I48" t="str">
        <f>IF(VLOOKUP(D48,Resources!A:B,2,FALSE)=0,"",VLOOKUP(D48,Resources!A:B,2,FALSE))</f>
        <v>N</v>
      </c>
    </row>
    <row r="49" spans="1:9" x14ac:dyDescent="0.2">
      <c r="A49">
        <v>990</v>
      </c>
      <c r="B49" t="str">
        <f t="shared" si="0"/>
        <v>Rose-Marie and Jack R Anderson Foundation_MD Anderson Cancer Center20015000</v>
      </c>
      <c r="C49" t="s">
        <v>8</v>
      </c>
      <c r="D49" t="s">
        <v>158</v>
      </c>
      <c r="E49" s="4">
        <v>5000</v>
      </c>
      <c r="F49">
        <v>2001</v>
      </c>
      <c r="G49" t="s">
        <v>9</v>
      </c>
      <c r="I49" t="str">
        <f>IF(VLOOKUP(D49,Resources!A:B,2,FALSE)=0,"",VLOOKUP(D49,Resources!A:B,2,FALSE))</f>
        <v>N</v>
      </c>
    </row>
    <row r="50" spans="1:9" x14ac:dyDescent="0.2">
      <c r="A50">
        <v>990</v>
      </c>
      <c r="B50" t="str">
        <f t="shared" si="0"/>
        <v>Rose-Marie and Jack R Anderson Foundation_Memorial Drive Elementary PTA20012000</v>
      </c>
      <c r="C50" t="s">
        <v>8</v>
      </c>
      <c r="D50" t="s">
        <v>159</v>
      </c>
      <c r="E50" s="4">
        <v>2000</v>
      </c>
      <c r="F50">
        <v>2001</v>
      </c>
      <c r="G50" t="s">
        <v>9</v>
      </c>
      <c r="I50" t="str">
        <f>IF(VLOOKUP(D50,Resources!A:B,2,FALSE)=0,"",VLOOKUP(D50,Resources!A:B,2,FALSE))</f>
        <v/>
      </c>
    </row>
    <row r="51" spans="1:9" x14ac:dyDescent="0.2">
      <c r="A51">
        <v>990</v>
      </c>
      <c r="B51" t="str">
        <f t="shared" si="0"/>
        <v>Rose-Marie and Jack R Anderson Foundation_Memorial Sloan-Kettering20015000</v>
      </c>
      <c r="C51" t="s">
        <v>8</v>
      </c>
      <c r="D51" t="s">
        <v>48</v>
      </c>
      <c r="E51" s="4">
        <v>5000</v>
      </c>
      <c r="F51">
        <v>2001</v>
      </c>
      <c r="G51" t="s">
        <v>9</v>
      </c>
      <c r="I51" t="str">
        <f>IF(VLOOKUP(D51,Resources!A:B,2,FALSE)=0,"",VLOOKUP(D51,Resources!A:B,2,FALSE))</f>
        <v>N</v>
      </c>
    </row>
    <row r="52" spans="1:9" x14ac:dyDescent="0.2">
      <c r="A52">
        <v>990</v>
      </c>
      <c r="B52" t="str">
        <f t="shared" si="0"/>
        <v>Rose-Marie and Jack R Anderson Foundation_Medical College of Virginia Hospitals20010</v>
      </c>
      <c r="C52" t="s">
        <v>8</v>
      </c>
      <c r="D52" t="s">
        <v>160</v>
      </c>
      <c r="E52" s="4">
        <v>0</v>
      </c>
      <c r="F52">
        <v>2001</v>
      </c>
      <c r="G52" t="s">
        <v>9</v>
      </c>
      <c r="I52" t="str">
        <f>IF(VLOOKUP(D52,Resources!A:B,2,FALSE)=0,"",VLOOKUP(D52,Resources!A:B,2,FALSE))</f>
        <v>N</v>
      </c>
    </row>
    <row r="53" spans="1:9" x14ac:dyDescent="0.2">
      <c r="A53">
        <v>990</v>
      </c>
      <c r="B53" t="str">
        <f t="shared" si="0"/>
        <v>Rose-Marie and Jack R Anderson Foundation_Metropolitan Museum of Art20016000</v>
      </c>
      <c r="C53" t="s">
        <v>8</v>
      </c>
      <c r="D53" t="s">
        <v>49</v>
      </c>
      <c r="E53" s="4">
        <v>6000</v>
      </c>
      <c r="F53">
        <v>2001</v>
      </c>
      <c r="G53" t="s">
        <v>9</v>
      </c>
      <c r="I53" t="str">
        <f>IF(VLOOKUP(D53,Resources!A:B,2,FALSE)=0,"",VLOOKUP(D53,Resources!A:B,2,FALSE))</f>
        <v>N</v>
      </c>
    </row>
    <row r="54" spans="1:9" x14ac:dyDescent="0.2">
      <c r="A54">
        <v>990</v>
      </c>
      <c r="B54" t="str">
        <f t="shared" si="0"/>
        <v>Rose-Marie and Jack R Anderson Foundation_Miami University School of Business200110000</v>
      </c>
      <c r="C54" t="s">
        <v>8</v>
      </c>
      <c r="D54" t="s">
        <v>50</v>
      </c>
      <c r="E54" s="4">
        <v>10000</v>
      </c>
      <c r="F54">
        <v>2001</v>
      </c>
      <c r="G54" t="s">
        <v>9</v>
      </c>
      <c r="I54" t="str">
        <f>IF(VLOOKUP(D54,Resources!A:B,2,FALSE)=0,"",VLOOKUP(D54,Resources!A:B,2,FALSE))</f>
        <v/>
      </c>
    </row>
    <row r="55" spans="1:9" x14ac:dyDescent="0.2">
      <c r="A55">
        <v>990</v>
      </c>
      <c r="B55" t="str">
        <f t="shared" si="0"/>
        <v>Rose-Marie and Jack R Anderson Foundation_Military Order of Purple Heart20015000</v>
      </c>
      <c r="C55" t="s">
        <v>8</v>
      </c>
      <c r="D55" t="s">
        <v>161</v>
      </c>
      <c r="E55" s="4">
        <v>5000</v>
      </c>
      <c r="F55">
        <v>2001</v>
      </c>
      <c r="G55" t="s">
        <v>9</v>
      </c>
      <c r="I55" t="str">
        <f>IF(VLOOKUP(D55,Resources!A:B,2,FALSE)=0,"",VLOOKUP(D55,Resources!A:B,2,FALSE))</f>
        <v/>
      </c>
    </row>
    <row r="56" spans="1:9" x14ac:dyDescent="0.2">
      <c r="A56">
        <v>990</v>
      </c>
      <c r="B56" t="str">
        <f t="shared" si="0"/>
        <v>Rose-Marie and Jack R Anderson Foundation_Milton &amp; Rose D. Friedman Foundation2001250000</v>
      </c>
      <c r="C56" t="s">
        <v>8</v>
      </c>
      <c r="D56" t="s">
        <v>51</v>
      </c>
      <c r="E56" s="4">
        <v>250000</v>
      </c>
      <c r="F56">
        <v>2001</v>
      </c>
      <c r="G56" t="s">
        <v>9</v>
      </c>
      <c r="I56" t="str">
        <f>IF(VLOOKUP(D56,Resources!A:B,2,FALSE)=0,"",VLOOKUP(D56,Resources!A:B,2,FALSE))</f>
        <v>Y</v>
      </c>
    </row>
    <row r="57" spans="1:9" x14ac:dyDescent="0.2">
      <c r="A57">
        <v>990</v>
      </c>
      <c r="B57" t="str">
        <f t="shared" si="0"/>
        <v>Rose-Marie and Jack R Anderson Foundation_National Academy of Sciences Engr &amp; Institute of Medicine200125000</v>
      </c>
      <c r="C57" t="s">
        <v>8</v>
      </c>
      <c r="D57" t="s">
        <v>162</v>
      </c>
      <c r="E57" s="4">
        <v>25000</v>
      </c>
      <c r="F57">
        <v>2001</v>
      </c>
      <c r="G57" t="s">
        <v>9</v>
      </c>
      <c r="I57" t="str">
        <f>IF(VLOOKUP(D57,Resources!A:B,2,FALSE)=0,"",VLOOKUP(D57,Resources!A:B,2,FALSE))</f>
        <v>N</v>
      </c>
    </row>
    <row r="58" spans="1:9" x14ac:dyDescent="0.2">
      <c r="A58">
        <v>990</v>
      </c>
      <c r="B58" t="str">
        <f t="shared" si="0"/>
        <v>Rose-Marie and Jack R Anderson Foundation_National Center for Policy Analysis200110000</v>
      </c>
      <c r="C58" t="s">
        <v>8</v>
      </c>
      <c r="D58" t="s">
        <v>53</v>
      </c>
      <c r="E58" s="4">
        <v>10000</v>
      </c>
      <c r="F58">
        <v>2001</v>
      </c>
      <c r="G58" t="s">
        <v>9</v>
      </c>
      <c r="I58" t="str">
        <f>IF(VLOOKUP(D58,Resources!A:B,2,FALSE)=0,"",VLOOKUP(D58,Resources!A:B,2,FALSE))</f>
        <v>Y</v>
      </c>
    </row>
    <row r="59" spans="1:9" x14ac:dyDescent="0.2">
      <c r="A59">
        <v>990</v>
      </c>
      <c r="B59" t="str">
        <f t="shared" si="0"/>
        <v>Rose-Marie and Jack R Anderson Foundation_National Museum of Women in the Arts20011000</v>
      </c>
      <c r="C59" t="s">
        <v>8</v>
      </c>
      <c r="D59" t="s">
        <v>54</v>
      </c>
      <c r="E59" s="4">
        <v>1000</v>
      </c>
      <c r="F59">
        <v>2001</v>
      </c>
      <c r="G59" t="s">
        <v>9</v>
      </c>
      <c r="I59" t="str">
        <f>IF(VLOOKUP(D59,Resources!A:B,2,FALSE)=0,"",VLOOKUP(D59,Resources!A:B,2,FALSE))</f>
        <v>N</v>
      </c>
    </row>
    <row r="60" spans="1:9" x14ac:dyDescent="0.2">
      <c r="A60">
        <v>990</v>
      </c>
      <c r="B60" t="str">
        <f t="shared" si="0"/>
        <v>Rose-Marie and Jack R Anderson Foundation_Nature Conservancy of Alaska20011000</v>
      </c>
      <c r="C60" t="s">
        <v>8</v>
      </c>
      <c r="D60" t="s">
        <v>163</v>
      </c>
      <c r="E60" s="4">
        <v>1000</v>
      </c>
      <c r="F60">
        <v>2001</v>
      </c>
      <c r="G60" t="s">
        <v>9</v>
      </c>
      <c r="I60" t="str">
        <f>IF(VLOOKUP(D60,Resources!A:B,2,FALSE)=0,"",VLOOKUP(D60,Resources!A:B,2,FALSE))</f>
        <v>N</v>
      </c>
    </row>
    <row r="61" spans="1:9" x14ac:dyDescent="0.2">
      <c r="A61">
        <v>990</v>
      </c>
      <c r="B61" t="str">
        <f t="shared" si="0"/>
        <v>Rose-Marie and Jack R Anderson Foundation_Naval War College Foundation20011000</v>
      </c>
      <c r="C61" t="s">
        <v>8</v>
      </c>
      <c r="D61" t="s">
        <v>56</v>
      </c>
      <c r="E61" s="4">
        <v>1000</v>
      </c>
      <c r="F61">
        <v>2001</v>
      </c>
      <c r="G61" t="s">
        <v>9</v>
      </c>
      <c r="I61" t="str">
        <f>IF(VLOOKUP(D61,Resources!A:B,2,FALSE)=0,"",VLOOKUP(D61,Resources!A:B,2,FALSE))</f>
        <v/>
      </c>
    </row>
    <row r="62" spans="1:9" x14ac:dyDescent="0.2">
      <c r="A62">
        <v>990</v>
      </c>
      <c r="B62" t="str">
        <f t="shared" si="0"/>
        <v>Rose-Marie and Jack R Anderson Foundation_Navy League of the U.S.20011000</v>
      </c>
      <c r="C62" t="s">
        <v>8</v>
      </c>
      <c r="D62" t="s">
        <v>57</v>
      </c>
      <c r="E62" s="4">
        <v>1000</v>
      </c>
      <c r="F62">
        <v>2001</v>
      </c>
      <c r="G62" t="s">
        <v>9</v>
      </c>
      <c r="I62" t="str">
        <f>IF(VLOOKUP(D62,Resources!A:B,2,FALSE)=0,"",VLOOKUP(D62,Resources!A:B,2,FALSE))</f>
        <v/>
      </c>
    </row>
    <row r="63" spans="1:9" x14ac:dyDescent="0.2">
      <c r="A63">
        <v>990</v>
      </c>
      <c r="B63" t="str">
        <f t="shared" si="0"/>
        <v>Rose-Marie and Jack R Anderson Foundation_Nelson Mandela Foundation c/o Shared Interest200150000</v>
      </c>
      <c r="C63" t="s">
        <v>8</v>
      </c>
      <c r="D63" t="s">
        <v>164</v>
      </c>
      <c r="E63" s="4">
        <v>50000</v>
      </c>
      <c r="F63">
        <v>2001</v>
      </c>
      <c r="G63" t="s">
        <v>9</v>
      </c>
      <c r="I63" t="str">
        <f>IF(VLOOKUP(D63,Resources!A:B,2,FALSE)=0,"",VLOOKUP(D63,Resources!A:B,2,FALSE))</f>
        <v>N</v>
      </c>
    </row>
    <row r="64" spans="1:9" x14ac:dyDescent="0.2">
      <c r="A64">
        <v>990</v>
      </c>
      <c r="B64" t="str">
        <f t="shared" si="0"/>
        <v>Rose-Marie and Jack R Anderson Foundation_New York Presbyterian Hospital20015000</v>
      </c>
      <c r="C64" t="s">
        <v>8</v>
      </c>
      <c r="D64" t="s">
        <v>58</v>
      </c>
      <c r="E64" s="4">
        <v>5000</v>
      </c>
      <c r="F64">
        <v>2001</v>
      </c>
      <c r="G64" t="s">
        <v>9</v>
      </c>
      <c r="I64" t="str">
        <f>IF(VLOOKUP(D64,Resources!A:B,2,FALSE)=0,"",VLOOKUP(D64,Resources!A:B,2,FALSE))</f>
        <v>N</v>
      </c>
    </row>
    <row r="65" spans="1:9" x14ac:dyDescent="0.2">
      <c r="A65">
        <v>990</v>
      </c>
      <c r="B65" t="str">
        <f t="shared" si="0"/>
        <v>Rose-Marie and Jack R Anderson Foundation_New York University Medical Center20011000</v>
      </c>
      <c r="C65" t="s">
        <v>8</v>
      </c>
      <c r="D65" t="s">
        <v>178</v>
      </c>
      <c r="E65" s="4">
        <v>1000</v>
      </c>
      <c r="F65">
        <v>2001</v>
      </c>
      <c r="G65" t="s">
        <v>9</v>
      </c>
      <c r="I65" t="str">
        <f>IF(VLOOKUP(D65,Resources!A:B,2,FALSE)=0,"",VLOOKUP(D65,Resources!A:B,2,FALSE))</f>
        <v>N</v>
      </c>
    </row>
    <row r="66" spans="1:9" x14ac:dyDescent="0.2">
      <c r="A66">
        <v>990</v>
      </c>
      <c r="B66" t="str">
        <f t="shared" ref="B66:B88" si="1">C66&amp;"_"&amp;D66&amp;F66&amp;E66</f>
        <v>Rose-Marie and Jack R Anderson Foundation_NY Times 9/11 Neediest Fund200110000</v>
      </c>
      <c r="C66" t="s">
        <v>8</v>
      </c>
      <c r="D66" t="s">
        <v>165</v>
      </c>
      <c r="E66" s="4">
        <v>10000</v>
      </c>
      <c r="F66">
        <v>2001</v>
      </c>
      <c r="G66" t="s">
        <v>9</v>
      </c>
      <c r="I66" t="str">
        <f>IF(VLOOKUP(D66,Resources!A:B,2,FALSE)=0,"",VLOOKUP(D66,Resources!A:B,2,FALSE))</f>
        <v>N</v>
      </c>
    </row>
    <row r="67" spans="1:9" x14ac:dyDescent="0.2">
      <c r="A67">
        <v>990</v>
      </c>
      <c r="B67" t="str">
        <f t="shared" si="1"/>
        <v>Rose-Marie and Jack R Anderson Foundation_Oklahoma State University Foundation20011250</v>
      </c>
      <c r="C67" t="s">
        <v>8</v>
      </c>
      <c r="D67" t="s">
        <v>59</v>
      </c>
      <c r="E67" s="4">
        <v>1250</v>
      </c>
      <c r="F67">
        <v>2001</v>
      </c>
      <c r="G67" t="s">
        <v>9</v>
      </c>
      <c r="I67" t="str">
        <f>IF(VLOOKUP(D67,Resources!A:B,2,FALSE)=0,"",VLOOKUP(D67,Resources!A:B,2,FALSE))</f>
        <v/>
      </c>
    </row>
    <row r="68" spans="1:9" x14ac:dyDescent="0.2">
      <c r="A68">
        <v>990</v>
      </c>
      <c r="B68" t="str">
        <f t="shared" si="1"/>
        <v>Rose-Marie and Jack R Anderson Foundation_Owen Grad School of Management Vanderbilt University20015000</v>
      </c>
      <c r="C68" t="s">
        <v>8</v>
      </c>
      <c r="D68" t="s">
        <v>166</v>
      </c>
      <c r="E68" s="4">
        <v>5000</v>
      </c>
      <c r="F68">
        <v>2001</v>
      </c>
      <c r="G68" t="s">
        <v>9</v>
      </c>
      <c r="I68" t="str">
        <f>IF(VLOOKUP(D68,Resources!A:B,2,FALSE)=0,"",VLOOKUP(D68,Resources!A:B,2,FALSE))</f>
        <v/>
      </c>
    </row>
    <row r="69" spans="1:9" x14ac:dyDescent="0.2">
      <c r="A69">
        <v>990</v>
      </c>
      <c r="B69" t="str">
        <f t="shared" si="1"/>
        <v>Rose-Marie and Jack R Anderson Foundation_Pathways20018640</v>
      </c>
      <c r="C69" t="s">
        <v>8</v>
      </c>
      <c r="D69" t="s">
        <v>60</v>
      </c>
      <c r="E69" s="4">
        <v>8640</v>
      </c>
      <c r="F69">
        <v>2001</v>
      </c>
      <c r="G69" t="s">
        <v>9</v>
      </c>
      <c r="I69" t="str">
        <f>IF(VLOOKUP(D69,Resources!A:B,2,FALSE)=0,"",VLOOKUP(D69,Resources!A:B,2,FALSE))</f>
        <v/>
      </c>
    </row>
    <row r="70" spans="1:9" x14ac:dyDescent="0.2">
      <c r="A70">
        <v>990</v>
      </c>
      <c r="B70" t="str">
        <f t="shared" si="1"/>
        <v>Rose-Marie and Jack R Anderson Foundation_Presbyterian Hospital NY20015000</v>
      </c>
      <c r="C70" t="s">
        <v>8</v>
      </c>
      <c r="D70" t="s">
        <v>167</v>
      </c>
      <c r="E70" s="4">
        <v>5000</v>
      </c>
      <c r="F70">
        <v>2001</v>
      </c>
      <c r="G70" t="s">
        <v>9</v>
      </c>
      <c r="I70" t="str">
        <f>IF(VLOOKUP(D70,Resources!A:B,2,FALSE)=0,"",VLOOKUP(D70,Resources!A:B,2,FALSE))</f>
        <v>N</v>
      </c>
    </row>
    <row r="71" spans="1:9" x14ac:dyDescent="0.2">
      <c r="A71">
        <v>990</v>
      </c>
      <c r="B71" t="str">
        <f t="shared" si="1"/>
        <v>Rose-Marie and Jack R Anderson Foundation_Riverside Theatre20011000</v>
      </c>
      <c r="C71" t="s">
        <v>8</v>
      </c>
      <c r="D71" t="s">
        <v>64</v>
      </c>
      <c r="E71" s="4">
        <v>1000</v>
      </c>
      <c r="F71">
        <v>2001</v>
      </c>
      <c r="G71" t="s">
        <v>9</v>
      </c>
      <c r="I71" t="str">
        <f>IF(VLOOKUP(D71,Resources!A:B,2,FALSE)=0,"",VLOOKUP(D71,Resources!A:B,2,FALSE))</f>
        <v>N</v>
      </c>
    </row>
    <row r="72" spans="1:9" x14ac:dyDescent="0.2">
      <c r="A72">
        <v>990</v>
      </c>
      <c r="B72" t="str">
        <f t="shared" si="1"/>
        <v>Rose-Marie and Jack R Anderson Foundation_Rodgers Baptist Church20011000</v>
      </c>
      <c r="C72" t="s">
        <v>8</v>
      </c>
      <c r="D72" t="s">
        <v>168</v>
      </c>
      <c r="E72" s="4">
        <v>1000</v>
      </c>
      <c r="F72">
        <v>2001</v>
      </c>
      <c r="G72" t="s">
        <v>9</v>
      </c>
      <c r="I72" t="str">
        <f>IF(VLOOKUP(D72,Resources!A:B,2,FALSE)=0,"",VLOOKUP(D72,Resources!A:B,2,FALSE))</f>
        <v>N</v>
      </c>
    </row>
    <row r="73" spans="1:9" x14ac:dyDescent="0.2">
      <c r="A73">
        <v>990</v>
      </c>
      <c r="B73" t="str">
        <f t="shared" si="1"/>
        <v>Rose-Marie and Jack R Anderson Foundation_Special Equestrians of the Treasure Coast20011000</v>
      </c>
      <c r="C73" t="s">
        <v>8</v>
      </c>
      <c r="D73" t="s">
        <v>65</v>
      </c>
      <c r="E73" s="4">
        <v>1000</v>
      </c>
      <c r="F73">
        <v>2001</v>
      </c>
      <c r="G73" t="s">
        <v>9</v>
      </c>
      <c r="I73" t="str">
        <f>IF(VLOOKUP(D73,Resources!A:B,2,FALSE)=0,"",VLOOKUP(D73,Resources!A:B,2,FALSE))</f>
        <v>N</v>
      </c>
    </row>
    <row r="74" spans="1:9" x14ac:dyDescent="0.2">
      <c r="A74">
        <v>990</v>
      </c>
      <c r="B74" t="str">
        <f t="shared" si="1"/>
        <v>Rose-Marie and Jack R Anderson Foundation_St. John's School20011000</v>
      </c>
      <c r="C74" t="s">
        <v>8</v>
      </c>
      <c r="D74" t="s">
        <v>169</v>
      </c>
      <c r="E74" s="4">
        <v>1000</v>
      </c>
      <c r="F74">
        <v>2001</v>
      </c>
      <c r="G74" t="s">
        <v>9</v>
      </c>
      <c r="I74" t="str">
        <f>IF(VLOOKUP(D74,Resources!A:B,2,FALSE)=0,"",VLOOKUP(D74,Resources!A:B,2,FALSE))</f>
        <v/>
      </c>
    </row>
    <row r="75" spans="1:9" x14ac:dyDescent="0.2">
      <c r="A75">
        <v>990</v>
      </c>
      <c r="B75" t="str">
        <f t="shared" si="1"/>
        <v>Rose-Marie and Jack R Anderson Foundation_Susan G. Komen Foundation20011250</v>
      </c>
      <c r="C75" t="s">
        <v>8</v>
      </c>
      <c r="D75" t="s">
        <v>67</v>
      </c>
      <c r="E75" s="4">
        <v>1250</v>
      </c>
      <c r="F75">
        <v>2001</v>
      </c>
      <c r="G75" t="s">
        <v>9</v>
      </c>
      <c r="I75" t="str">
        <f>IF(VLOOKUP(D75,Resources!A:B,2,FALSE)=0,"",VLOOKUP(D75,Resources!A:B,2,FALSE))</f>
        <v>N</v>
      </c>
    </row>
    <row r="76" spans="1:9" x14ac:dyDescent="0.2">
      <c r="A76">
        <v>990</v>
      </c>
      <c r="B76" t="str">
        <f t="shared" si="1"/>
        <v>Rose-Marie and Jack R Anderson Foundation_Ten Acre Ranch20015000</v>
      </c>
      <c r="C76" t="s">
        <v>8</v>
      </c>
      <c r="D76" t="s">
        <v>170</v>
      </c>
      <c r="E76" s="4">
        <v>5000</v>
      </c>
      <c r="F76">
        <v>2001</v>
      </c>
      <c r="G76" t="s">
        <v>9</v>
      </c>
      <c r="I76" t="str">
        <f>IF(VLOOKUP(D76,Resources!A:B,2,FALSE)=0,"",VLOOKUP(D76,Resources!A:B,2,FALSE))</f>
        <v>N</v>
      </c>
    </row>
    <row r="77" spans="1:9" x14ac:dyDescent="0.2">
      <c r="A77">
        <v>990</v>
      </c>
      <c r="B77" t="str">
        <f t="shared" si="1"/>
        <v>Rose-Marie and Jack R Anderson Foundation_The American School of Hague200120000</v>
      </c>
      <c r="C77" t="s">
        <v>8</v>
      </c>
      <c r="D77" t="s">
        <v>171</v>
      </c>
      <c r="E77" s="4">
        <v>20000</v>
      </c>
      <c r="F77">
        <v>2001</v>
      </c>
      <c r="G77" t="s">
        <v>9</v>
      </c>
      <c r="I77" t="str">
        <f>IF(VLOOKUP(D77,Resources!A:B,2,FALSE)=0,"",VLOOKUP(D77,Resources!A:B,2,FALSE))</f>
        <v/>
      </c>
    </row>
    <row r="78" spans="1:9" x14ac:dyDescent="0.2">
      <c r="A78">
        <v>990</v>
      </c>
      <c r="B78" t="str">
        <f t="shared" si="1"/>
        <v>Rose-Marie and Jack R Anderson Foundation_The Family Place20011250</v>
      </c>
      <c r="C78" t="s">
        <v>8</v>
      </c>
      <c r="D78" t="s">
        <v>68</v>
      </c>
      <c r="E78" s="4">
        <v>1250</v>
      </c>
      <c r="F78">
        <v>2001</v>
      </c>
      <c r="G78" t="s">
        <v>9</v>
      </c>
      <c r="I78" t="str">
        <f>IF(VLOOKUP(D78,Resources!A:B,2,FALSE)=0,"",VLOOKUP(D78,Resources!A:B,2,FALSE))</f>
        <v>N</v>
      </c>
    </row>
    <row r="79" spans="1:9" x14ac:dyDescent="0.2">
      <c r="A79">
        <v>990</v>
      </c>
      <c r="B79" t="str">
        <f t="shared" si="1"/>
        <v>Rose-Marie and Jack R Anderson Foundation_Top Achievers20011000</v>
      </c>
      <c r="C79" t="s">
        <v>8</v>
      </c>
      <c r="D79" t="s">
        <v>172</v>
      </c>
      <c r="E79" s="4">
        <v>1000</v>
      </c>
      <c r="F79">
        <v>2001</v>
      </c>
      <c r="G79" t="s">
        <v>9</v>
      </c>
      <c r="I79" t="str">
        <f>IF(VLOOKUP(D79,Resources!A:B,2,FALSE)=0,"",VLOOKUP(D79,Resources!A:B,2,FALSE))</f>
        <v>N</v>
      </c>
    </row>
    <row r="80" spans="1:9" x14ac:dyDescent="0.2">
      <c r="A80">
        <v>990</v>
      </c>
      <c r="B80" t="str">
        <f t="shared" si="1"/>
        <v>Rose-Marie and Jack R Anderson Foundation_Ultrasound Foundation for Latin America20015000</v>
      </c>
      <c r="C80" t="s">
        <v>8</v>
      </c>
      <c r="D80" t="s">
        <v>173</v>
      </c>
      <c r="E80" s="4">
        <v>5000</v>
      </c>
      <c r="F80">
        <v>2001</v>
      </c>
      <c r="G80" t="s">
        <v>9</v>
      </c>
      <c r="I80" t="str">
        <f>IF(VLOOKUP(D80,Resources!A:B,2,FALSE)=0,"",VLOOKUP(D80,Resources!A:B,2,FALSE))</f>
        <v>N</v>
      </c>
    </row>
    <row r="81" spans="1:9" x14ac:dyDescent="0.2">
      <c r="A81">
        <v>990</v>
      </c>
      <c r="B81" t="str">
        <f t="shared" si="1"/>
        <v>Rose-Marie and Jack R Anderson Foundation_United Front of Dallas20011000</v>
      </c>
      <c r="C81" t="s">
        <v>8</v>
      </c>
      <c r="D81" t="s">
        <v>174</v>
      </c>
      <c r="E81" s="4">
        <v>1000</v>
      </c>
      <c r="F81">
        <v>2001</v>
      </c>
      <c r="G81" t="s">
        <v>9</v>
      </c>
      <c r="I81" t="str">
        <f>IF(VLOOKUP(D81,Resources!A:B,2,FALSE)=0,"",VLOOKUP(D81,Resources!A:B,2,FALSE))</f>
        <v/>
      </c>
    </row>
    <row r="82" spans="1:9" x14ac:dyDescent="0.2">
      <c r="A82">
        <v>990</v>
      </c>
      <c r="B82" t="str">
        <f t="shared" si="1"/>
        <v>Rose-Marie and Jack R Anderson Foundation_United Methodist Children's Home200110000</v>
      </c>
      <c r="C82" t="s">
        <v>8</v>
      </c>
      <c r="D82" t="s">
        <v>70</v>
      </c>
      <c r="E82" s="4">
        <v>10000</v>
      </c>
      <c r="F82">
        <v>2001</v>
      </c>
      <c r="G82" t="s">
        <v>9</v>
      </c>
      <c r="I82" t="str">
        <f>IF(VLOOKUP(D82,Resources!A:B,2,FALSE)=0,"",VLOOKUP(D82,Resources!A:B,2,FALSE))</f>
        <v>N</v>
      </c>
    </row>
    <row r="83" spans="1:9" x14ac:dyDescent="0.2">
      <c r="A83">
        <v>990</v>
      </c>
      <c r="B83" t="str">
        <f t="shared" si="1"/>
        <v>Rose-Marie and Jack R Anderson Foundation_University Heart Center- Tucson20015000</v>
      </c>
      <c r="C83" t="s">
        <v>8</v>
      </c>
      <c r="D83" t="s">
        <v>71</v>
      </c>
      <c r="E83" s="4">
        <v>5000</v>
      </c>
      <c r="F83">
        <v>2001</v>
      </c>
      <c r="G83" t="s">
        <v>9</v>
      </c>
      <c r="I83" t="str">
        <f>IF(VLOOKUP(D83,Resources!A:B,2,FALSE)=0,"",VLOOKUP(D83,Resources!A:B,2,FALSE))</f>
        <v/>
      </c>
    </row>
    <row r="84" spans="1:9" x14ac:dyDescent="0.2">
      <c r="A84">
        <v>990</v>
      </c>
      <c r="B84" t="str">
        <f t="shared" si="1"/>
        <v>Rose-Marie and Jack R Anderson Foundation_U.S. MMA Foundation20010</v>
      </c>
      <c r="C84" t="s">
        <v>8</v>
      </c>
      <c r="D84" t="s">
        <v>175</v>
      </c>
      <c r="E84" s="4">
        <v>0</v>
      </c>
      <c r="F84">
        <v>2001</v>
      </c>
      <c r="G84" t="s">
        <v>9</v>
      </c>
      <c r="I84" t="str">
        <f>IF(VLOOKUP(D84,Resources!A:B,2,FALSE)=0,"",VLOOKUP(D84,Resources!A:B,2,FALSE))</f>
        <v>N</v>
      </c>
    </row>
    <row r="85" spans="1:9" x14ac:dyDescent="0.2">
      <c r="A85">
        <v>990</v>
      </c>
      <c r="B85" t="str">
        <f t="shared" si="1"/>
        <v>Rose-Marie and Jack R Anderson Foundation_Vanderbilt University20012000</v>
      </c>
      <c r="C85" t="s">
        <v>8</v>
      </c>
      <c r="D85" t="s">
        <v>72</v>
      </c>
      <c r="E85" s="4">
        <v>2000</v>
      </c>
      <c r="F85">
        <v>2001</v>
      </c>
      <c r="G85" t="s">
        <v>9</v>
      </c>
      <c r="I85" t="str">
        <f>IF(VLOOKUP(D85,Resources!A:B,2,FALSE)=0,"",VLOOKUP(D85,Resources!A:B,2,FALSE))</f>
        <v/>
      </c>
    </row>
    <row r="86" spans="1:9" x14ac:dyDescent="0.2">
      <c r="A86">
        <v>990</v>
      </c>
      <c r="B86" t="str">
        <f t="shared" si="1"/>
        <v>Rose-Marie and Jack R Anderson Foundation_Vanguard Charitable Endowment Fund2001750000</v>
      </c>
      <c r="C86" t="s">
        <v>8</v>
      </c>
      <c r="D86" t="s">
        <v>79</v>
      </c>
      <c r="E86" s="4">
        <v>750000</v>
      </c>
      <c r="F86">
        <v>2001</v>
      </c>
      <c r="G86" t="s">
        <v>9</v>
      </c>
      <c r="I86" t="str">
        <f>IF(VLOOKUP(D86,Resources!A:B,2,FALSE)=0,"",VLOOKUP(D86,Resources!A:B,2,FALSE))</f>
        <v/>
      </c>
    </row>
    <row r="87" spans="1:9" x14ac:dyDescent="0.2">
      <c r="A87">
        <v>990</v>
      </c>
      <c r="B87" t="str">
        <f t="shared" si="1"/>
        <v>Rose-Marie and Jack R Anderson Foundation_Visiting Nurse Association of the Treasure Coast20010</v>
      </c>
      <c r="C87" t="s">
        <v>8</v>
      </c>
      <c r="D87" t="s">
        <v>176</v>
      </c>
      <c r="E87" s="4">
        <v>0</v>
      </c>
      <c r="F87">
        <v>2001</v>
      </c>
      <c r="G87" t="s">
        <v>9</v>
      </c>
      <c r="I87" t="str">
        <f>IF(VLOOKUP(D87,Resources!A:B,2,FALSE)=0,"",VLOOKUP(D87,Resources!A:B,2,FALSE))</f>
        <v>N</v>
      </c>
    </row>
    <row r="88" spans="1:9" x14ac:dyDescent="0.2">
      <c r="A88">
        <v>990</v>
      </c>
      <c r="B88" t="str">
        <f t="shared" si="1"/>
        <v>Rose-Marie and Jack R Anderson Foundation_World War II Memorial American Battle Monuments Commission20010</v>
      </c>
      <c r="C88" t="s">
        <v>8</v>
      </c>
      <c r="D88" t="s">
        <v>177</v>
      </c>
      <c r="E88" s="4">
        <v>0</v>
      </c>
      <c r="F88">
        <v>2001</v>
      </c>
      <c r="G88" t="s">
        <v>9</v>
      </c>
      <c r="I88" t="str">
        <f>IF(VLOOKUP(D88,Resources!A:B,2,FALSE)=0,"",VLOOKUP(D88,Resources!A:B,2,FALSE))</f>
        <v>N</v>
      </c>
    </row>
    <row r="89" spans="1:9" x14ac:dyDescent="0.2">
      <c r="A89">
        <v>990</v>
      </c>
      <c r="B89" t="str">
        <f>C89&amp;"_"&amp;D89&amp;F89&amp;E89</f>
        <v>Rose-Marie and Jack R Anderson Foundation_America's Promise200210000</v>
      </c>
      <c r="C89" t="s">
        <v>8</v>
      </c>
      <c r="D89" t="s">
        <v>10</v>
      </c>
      <c r="E89" s="4">
        <v>10000</v>
      </c>
      <c r="F89">
        <v>2002</v>
      </c>
      <c r="G89" t="s">
        <v>9</v>
      </c>
      <c r="I89" t="str">
        <f>IF(VLOOKUP(D89,Resources!A:B,2,FALSE)=0,"",VLOOKUP(D89,Resources!A:B,2,FALSE))</f>
        <v/>
      </c>
    </row>
    <row r="90" spans="1:9" x14ac:dyDescent="0.2">
      <c r="A90">
        <v>990</v>
      </c>
      <c r="B90" t="str">
        <f t="shared" ref="B90:B153" si="2">C90&amp;"_"&amp;D90&amp;F90&amp;E90</f>
        <v>Rose-Marie and Jack R Anderson Foundation_AmeriCares20022000</v>
      </c>
      <c r="C90" t="s">
        <v>8</v>
      </c>
      <c r="D90" t="s">
        <v>11</v>
      </c>
      <c r="E90" s="4">
        <v>2000</v>
      </c>
      <c r="F90">
        <v>2002</v>
      </c>
      <c r="G90" t="s">
        <v>9</v>
      </c>
      <c r="I90" t="str">
        <f>IF(VLOOKUP(D90,Resources!A:B,2,FALSE)=0,"",VLOOKUP(D90,Resources!A:B,2,FALSE))</f>
        <v>N</v>
      </c>
    </row>
    <row r="91" spans="1:9" x14ac:dyDescent="0.2">
      <c r="A91">
        <v>990</v>
      </c>
      <c r="B91" t="str">
        <f t="shared" si="2"/>
        <v>Rose-Marie and Jack R Anderson Foundation_Beta Gamma Sigma Sch. Fd.20021000</v>
      </c>
      <c r="C91" t="s">
        <v>8</v>
      </c>
      <c r="D91" t="s">
        <v>12</v>
      </c>
      <c r="E91" s="4">
        <v>1000</v>
      </c>
      <c r="F91">
        <v>2002</v>
      </c>
      <c r="G91" t="s">
        <v>9</v>
      </c>
      <c r="I91" t="str">
        <f>IF(VLOOKUP(D91,Resources!A:B,2,FALSE)=0,"",VLOOKUP(D91,Resources!A:B,2,FALSE))</f>
        <v>N</v>
      </c>
    </row>
    <row r="92" spans="1:9" x14ac:dyDescent="0.2">
      <c r="A92">
        <v>990</v>
      </c>
      <c r="B92" t="str">
        <f t="shared" si="2"/>
        <v>Rose-Marie and Jack R Anderson Foundation_Big Brothers and Big Sisters20022000</v>
      </c>
      <c r="C92" t="s">
        <v>8</v>
      </c>
      <c r="D92" t="s">
        <v>13</v>
      </c>
      <c r="E92" s="4">
        <v>2000</v>
      </c>
      <c r="F92">
        <v>2002</v>
      </c>
      <c r="G92" t="s">
        <v>9</v>
      </c>
      <c r="I92" t="str">
        <f>IF(VLOOKUP(D92,Resources!A:B,2,FALSE)=0,"",VLOOKUP(D92,Resources!A:B,2,FALSE))</f>
        <v>N</v>
      </c>
    </row>
    <row r="93" spans="1:9" x14ac:dyDescent="0.2">
      <c r="A93">
        <v>990</v>
      </c>
      <c r="B93" t="str">
        <f t="shared" si="2"/>
        <v>Rose-Marie and Jack R Anderson Foundation_Black Mountain Conservancy20025000</v>
      </c>
      <c r="C93" t="s">
        <v>8</v>
      </c>
      <c r="D93" t="s">
        <v>14</v>
      </c>
      <c r="E93" s="4">
        <v>5000</v>
      </c>
      <c r="F93">
        <v>2002</v>
      </c>
      <c r="G93" t="s">
        <v>9</v>
      </c>
      <c r="I93" t="str">
        <f>IF(VLOOKUP(D93,Resources!A:B,2,FALSE)=0,"",VLOOKUP(D93,Resources!A:B,2,FALSE))</f>
        <v/>
      </c>
    </row>
    <row r="94" spans="1:9" x14ac:dyDescent="0.2">
      <c r="A94">
        <v>990</v>
      </c>
      <c r="B94" t="str">
        <f t="shared" si="2"/>
        <v>Rose-Marie and Jack R Anderson Foundation_Boys and Girls Club of America20022000</v>
      </c>
      <c r="C94" t="s">
        <v>8</v>
      </c>
      <c r="D94" t="s">
        <v>15</v>
      </c>
      <c r="E94" s="4">
        <v>2000</v>
      </c>
      <c r="F94">
        <v>2002</v>
      </c>
      <c r="G94" t="s">
        <v>9</v>
      </c>
      <c r="I94" t="str">
        <f>IF(VLOOKUP(D94,Resources!A:B,2,FALSE)=0,"",VLOOKUP(D94,Resources!A:B,2,FALSE))</f>
        <v>N</v>
      </c>
    </row>
    <row r="95" spans="1:9" x14ac:dyDescent="0.2">
      <c r="A95">
        <v>990</v>
      </c>
      <c r="B95" t="str">
        <f t="shared" si="2"/>
        <v>Rose-Marie and Jack R Anderson Foundation_Catholic Charities USA20022000</v>
      </c>
      <c r="C95" t="s">
        <v>8</v>
      </c>
      <c r="D95" t="s">
        <v>16</v>
      </c>
      <c r="E95" s="4">
        <v>2000</v>
      </c>
      <c r="F95">
        <v>2002</v>
      </c>
      <c r="G95" t="s">
        <v>9</v>
      </c>
      <c r="I95" t="str">
        <f>IF(VLOOKUP(D95,Resources!A:B,2,FALSE)=0,"",VLOOKUP(D95,Resources!A:B,2,FALSE))</f>
        <v/>
      </c>
    </row>
    <row r="96" spans="1:9" x14ac:dyDescent="0.2">
      <c r="A96">
        <v>990</v>
      </c>
      <c r="B96" t="str">
        <f t="shared" si="2"/>
        <v>Rose-Marie and Jack R Anderson Foundation_Center for the Arts20021500</v>
      </c>
      <c r="C96" t="s">
        <v>8</v>
      </c>
      <c r="D96" t="s">
        <v>17</v>
      </c>
      <c r="E96" s="4">
        <v>1500</v>
      </c>
      <c r="F96">
        <v>2002</v>
      </c>
      <c r="G96" t="s">
        <v>9</v>
      </c>
      <c r="I96" t="str">
        <f>IF(VLOOKUP(D96,Resources!A:B,2,FALSE)=0,"",VLOOKUP(D96,Resources!A:B,2,FALSE))</f>
        <v>N</v>
      </c>
    </row>
    <row r="97" spans="1:9" x14ac:dyDescent="0.2">
      <c r="A97">
        <v>990</v>
      </c>
      <c r="B97" t="str">
        <f t="shared" si="2"/>
        <v>Rose-Marie and Jack R Anderson Foundation_Children First America200225000</v>
      </c>
      <c r="C97" t="s">
        <v>8</v>
      </c>
      <c r="D97" t="s">
        <v>18</v>
      </c>
      <c r="E97" s="4">
        <v>25000</v>
      </c>
      <c r="F97">
        <v>2002</v>
      </c>
      <c r="G97" t="s">
        <v>9</v>
      </c>
      <c r="I97" t="str">
        <f>IF(VLOOKUP(D97,Resources!A:B,2,FALSE)=0,"",VLOOKUP(D97,Resources!A:B,2,FALSE))</f>
        <v/>
      </c>
    </row>
    <row r="98" spans="1:9" x14ac:dyDescent="0.2">
      <c r="A98">
        <v>990</v>
      </c>
      <c r="B98" t="str">
        <f t="shared" si="2"/>
        <v>Rose-Marie and Jack R Anderson Foundation_Children's Education Fund200225000</v>
      </c>
      <c r="C98" t="s">
        <v>8</v>
      </c>
      <c r="D98" t="s">
        <v>19</v>
      </c>
      <c r="E98" s="4">
        <v>25000</v>
      </c>
      <c r="F98">
        <v>2002</v>
      </c>
      <c r="G98" t="s">
        <v>9</v>
      </c>
      <c r="I98" t="str">
        <f>IF(VLOOKUP(D98,Resources!A:B,2,FALSE)=0,"",VLOOKUP(D98,Resources!A:B,2,FALSE))</f>
        <v/>
      </c>
    </row>
    <row r="99" spans="1:9" x14ac:dyDescent="0.2">
      <c r="A99">
        <v>990</v>
      </c>
      <c r="B99" t="str">
        <f t="shared" si="2"/>
        <v>Rose-Marie and Jack R Anderson Foundation_Children's Scholarship Fund2002250000</v>
      </c>
      <c r="C99" t="s">
        <v>8</v>
      </c>
      <c r="D99" t="s">
        <v>20</v>
      </c>
      <c r="E99" s="4">
        <v>250000</v>
      </c>
      <c r="F99">
        <v>2002</v>
      </c>
      <c r="G99" t="s">
        <v>9</v>
      </c>
      <c r="I99" t="str">
        <f>IF(VLOOKUP(D99,Resources!A:B,2,FALSE)=0,"",VLOOKUP(D99,Resources!A:B,2,FALSE))</f>
        <v/>
      </c>
    </row>
    <row r="100" spans="1:9" x14ac:dyDescent="0.2">
      <c r="A100">
        <v>990</v>
      </c>
      <c r="B100" t="str">
        <f t="shared" si="2"/>
        <v>Rose-Marie and Jack R Anderson Foundation_Cleveland Clinic20025000</v>
      </c>
      <c r="C100" t="s">
        <v>8</v>
      </c>
      <c r="D100" t="s">
        <v>21</v>
      </c>
      <c r="E100" s="4">
        <v>5000</v>
      </c>
      <c r="F100">
        <v>2002</v>
      </c>
      <c r="G100" t="s">
        <v>9</v>
      </c>
      <c r="I100" t="str">
        <f>IF(VLOOKUP(D100,Resources!A:B,2,FALSE)=0,"",VLOOKUP(D100,Resources!A:B,2,FALSE))</f>
        <v>N</v>
      </c>
    </row>
    <row r="101" spans="1:9" x14ac:dyDescent="0.2">
      <c r="A101">
        <v>990</v>
      </c>
      <c r="B101" t="str">
        <f t="shared" si="2"/>
        <v>Rose-Marie and Jack R Anderson Foundation_Collings Foundation20025000</v>
      </c>
      <c r="C101" t="s">
        <v>8</v>
      </c>
      <c r="D101" t="s">
        <v>22</v>
      </c>
      <c r="E101" s="4">
        <v>5000</v>
      </c>
      <c r="F101">
        <v>2002</v>
      </c>
      <c r="G101" t="s">
        <v>9</v>
      </c>
      <c r="I101" t="str">
        <f>IF(VLOOKUP(D101,Resources!A:B,2,FALSE)=0,"",VLOOKUP(D101,Resources!A:B,2,FALSE))</f>
        <v>N</v>
      </c>
    </row>
    <row r="102" spans="1:9" x14ac:dyDescent="0.2">
      <c r="A102">
        <v>990</v>
      </c>
      <c r="B102" t="str">
        <f t="shared" si="2"/>
        <v>Rose-Marie and Jack R Anderson Foundation_Commonwealth Foundation200230000</v>
      </c>
      <c r="C102" t="s">
        <v>8</v>
      </c>
      <c r="D102" t="s">
        <v>23</v>
      </c>
      <c r="E102" s="4">
        <v>30000</v>
      </c>
      <c r="F102">
        <v>2002</v>
      </c>
      <c r="G102" t="s">
        <v>9</v>
      </c>
      <c r="I102" t="str">
        <f>IF(VLOOKUP(D102,Resources!A:B,2,FALSE)=0,"",VLOOKUP(D102,Resources!A:B,2,FALSE))</f>
        <v>Y</v>
      </c>
    </row>
    <row r="103" spans="1:9" x14ac:dyDescent="0.2">
      <c r="A103">
        <v>990</v>
      </c>
      <c r="B103" t="str">
        <f t="shared" si="2"/>
        <v>Rose-Marie and Jack R Anderson Foundation_Dallas Opera20025000</v>
      </c>
      <c r="C103" t="s">
        <v>8</v>
      </c>
      <c r="D103" t="s">
        <v>24</v>
      </c>
      <c r="E103" s="4">
        <v>5000</v>
      </c>
      <c r="F103">
        <v>2002</v>
      </c>
      <c r="G103" t="s">
        <v>9</v>
      </c>
      <c r="I103" t="str">
        <f>IF(VLOOKUP(D103,Resources!A:B,2,FALSE)=0,"",VLOOKUP(D103,Resources!A:B,2,FALSE))</f>
        <v>N</v>
      </c>
    </row>
    <row r="104" spans="1:9" x14ac:dyDescent="0.2">
      <c r="A104">
        <v>990</v>
      </c>
      <c r="B104" t="str">
        <f t="shared" si="2"/>
        <v>Rose-Marie and Jack R Anderson Foundation_Desert Foothills Land Trust20025000</v>
      </c>
      <c r="C104" t="s">
        <v>8</v>
      </c>
      <c r="D104" t="s">
        <v>25</v>
      </c>
      <c r="E104" s="4">
        <v>5000</v>
      </c>
      <c r="F104">
        <v>2002</v>
      </c>
      <c r="G104" t="s">
        <v>9</v>
      </c>
      <c r="I104" t="str">
        <f>IF(VLOOKUP(D104,Resources!A:B,2,FALSE)=0,"",VLOOKUP(D104,Resources!A:B,2,FALSE))</f>
        <v>N</v>
      </c>
    </row>
    <row r="105" spans="1:9" x14ac:dyDescent="0.2">
      <c r="A105">
        <v>990</v>
      </c>
      <c r="B105" t="str">
        <f t="shared" si="2"/>
        <v>Rose-Marie and Jack R Anderson Foundation_Family of God at Woodmont Hills (Mark Burress Children's Library)20025000</v>
      </c>
      <c r="C105" t="s">
        <v>8</v>
      </c>
      <c r="D105" t="s">
        <v>26</v>
      </c>
      <c r="E105" s="4">
        <v>5000</v>
      </c>
      <c r="F105">
        <v>2002</v>
      </c>
      <c r="G105" t="s">
        <v>9</v>
      </c>
      <c r="I105" t="str">
        <f>IF(VLOOKUP(D105,Resources!A:B,2,FALSE)=0,"",VLOOKUP(D105,Resources!A:B,2,FALSE))</f>
        <v>N</v>
      </c>
    </row>
    <row r="106" spans="1:9" x14ac:dyDescent="0.2">
      <c r="A106">
        <v>990</v>
      </c>
      <c r="B106" t="str">
        <f t="shared" si="2"/>
        <v>Rose-Marie and Jack R Anderson Foundation_Foundation for Teaching Economics200210000</v>
      </c>
      <c r="C106" t="s">
        <v>8</v>
      </c>
      <c r="D106" t="s">
        <v>27</v>
      </c>
      <c r="E106" s="4">
        <v>10000</v>
      </c>
      <c r="F106">
        <v>2002</v>
      </c>
      <c r="G106" t="s">
        <v>9</v>
      </c>
      <c r="I106" t="str">
        <f>IF(VLOOKUP(D106,Resources!A:B,2,FALSE)=0,"",VLOOKUP(D106,Resources!A:B,2,FALSE))</f>
        <v/>
      </c>
    </row>
    <row r="107" spans="1:9" x14ac:dyDescent="0.2">
      <c r="A107">
        <v>990</v>
      </c>
      <c r="B107" t="str">
        <f t="shared" si="2"/>
        <v>Rose-Marie and Jack R Anderson Foundation_Floridians for School Choice200210000</v>
      </c>
      <c r="C107" t="s">
        <v>8</v>
      </c>
      <c r="D107" t="s">
        <v>194</v>
      </c>
      <c r="E107" s="4">
        <v>10000</v>
      </c>
      <c r="F107">
        <v>2002</v>
      </c>
      <c r="G107" t="s">
        <v>9</v>
      </c>
      <c r="I107" t="str">
        <f>IF(VLOOKUP(D107,Resources!A:B,2,FALSE)=0,"",VLOOKUP(D107,Resources!A:B,2,FALSE))</f>
        <v>Y</v>
      </c>
    </row>
    <row r="108" spans="1:9" x14ac:dyDescent="0.2">
      <c r="A108">
        <v>990</v>
      </c>
      <c r="B108" t="str">
        <f t="shared" si="2"/>
        <v>Rose-Marie and Jack R Anderson Foundation_Foothills Community Foundation20021000</v>
      </c>
      <c r="C108" t="s">
        <v>8</v>
      </c>
      <c r="D108" t="s">
        <v>28</v>
      </c>
      <c r="E108" s="4">
        <v>1000</v>
      </c>
      <c r="F108">
        <v>2002</v>
      </c>
      <c r="G108" t="s">
        <v>9</v>
      </c>
      <c r="I108" t="str">
        <f>IF(VLOOKUP(D108,Resources!A:B,2,FALSE)=0,"",VLOOKUP(D108,Resources!A:B,2,FALSE))</f>
        <v>N</v>
      </c>
    </row>
    <row r="109" spans="1:9" x14ac:dyDescent="0.2">
      <c r="A109">
        <v>990</v>
      </c>
      <c r="B109" t="str">
        <f t="shared" si="2"/>
        <v>Rose-Marie and Jack R Anderson Foundation_FRAXA Research Foundation20021000</v>
      </c>
      <c r="C109" t="s">
        <v>8</v>
      </c>
      <c r="D109" t="s">
        <v>29</v>
      </c>
      <c r="E109" s="4">
        <v>1000</v>
      </c>
      <c r="F109">
        <v>2002</v>
      </c>
      <c r="G109" t="s">
        <v>9</v>
      </c>
      <c r="I109" t="str">
        <f>IF(VLOOKUP(D109,Resources!A:B,2,FALSE)=0,"",VLOOKUP(D109,Resources!A:B,2,FALSE))</f>
        <v>N</v>
      </c>
    </row>
    <row r="110" spans="1:9" x14ac:dyDescent="0.2">
      <c r="A110">
        <v>990</v>
      </c>
      <c r="B110" t="str">
        <f t="shared" si="2"/>
        <v>Rose-Marie and Jack R Anderson Foundation_Fred Hutchinson Cancer Research20025000</v>
      </c>
      <c r="C110" t="s">
        <v>8</v>
      </c>
      <c r="D110" t="s">
        <v>30</v>
      </c>
      <c r="E110" s="4">
        <v>5000</v>
      </c>
      <c r="F110">
        <v>2002</v>
      </c>
      <c r="G110" t="s">
        <v>9</v>
      </c>
      <c r="I110" t="str">
        <f>IF(VLOOKUP(D110,Resources!A:B,2,FALSE)=0,"",VLOOKUP(D110,Resources!A:B,2,FALSE))</f>
        <v>N</v>
      </c>
    </row>
    <row r="111" spans="1:9" x14ac:dyDescent="0.2">
      <c r="A111">
        <v>990</v>
      </c>
      <c r="B111" t="str">
        <f t="shared" si="2"/>
        <v>Rose-Marie and Jack R Anderson Foundation_George Mason University Foundation20025000</v>
      </c>
      <c r="C111" t="s">
        <v>8</v>
      </c>
      <c r="D111" t="s">
        <v>31</v>
      </c>
      <c r="E111" s="4">
        <v>5000</v>
      </c>
      <c r="F111">
        <v>2002</v>
      </c>
      <c r="G111" t="s">
        <v>9</v>
      </c>
      <c r="I111" t="str">
        <f>IF(VLOOKUP(D111,Resources!A:B,2,FALSE)=0,"",VLOOKUP(D111,Resources!A:B,2,FALSE))</f>
        <v>Y</v>
      </c>
    </row>
    <row r="112" spans="1:9" x14ac:dyDescent="0.2">
      <c r="A112">
        <v>990</v>
      </c>
      <c r="B112" t="str">
        <f t="shared" si="2"/>
        <v>Rose-Marie and Jack R Anderson Foundation_Goodwill Industries of Wayne and Holmes Counties200210000</v>
      </c>
      <c r="C112" t="s">
        <v>8</v>
      </c>
      <c r="D112" t="s">
        <v>32</v>
      </c>
      <c r="E112" s="4">
        <v>10000</v>
      </c>
      <c r="F112">
        <v>2002</v>
      </c>
      <c r="G112" t="s">
        <v>9</v>
      </c>
      <c r="I112" t="str">
        <f>IF(VLOOKUP(D112,Resources!A:B,2,FALSE)=0,"",VLOOKUP(D112,Resources!A:B,2,FALSE))</f>
        <v>N</v>
      </c>
    </row>
    <row r="113" spans="1:9" x14ac:dyDescent="0.2">
      <c r="A113">
        <v>990</v>
      </c>
      <c r="B113" t="str">
        <f t="shared" si="2"/>
        <v>Rose-Marie and Jack R Anderson Foundation_Greenwich Land Trust20021000</v>
      </c>
      <c r="C113" t="s">
        <v>8</v>
      </c>
      <c r="D113" t="s">
        <v>33</v>
      </c>
      <c r="E113" s="4">
        <v>1000</v>
      </c>
      <c r="F113">
        <v>2002</v>
      </c>
      <c r="G113" t="s">
        <v>9</v>
      </c>
      <c r="I113" t="str">
        <f>IF(VLOOKUP(D113,Resources!A:B,2,FALSE)=0,"",VLOOKUP(D113,Resources!A:B,2,FALSE))</f>
        <v>N</v>
      </c>
    </row>
    <row r="114" spans="1:9" x14ac:dyDescent="0.2">
      <c r="A114">
        <v>990</v>
      </c>
      <c r="B114" t="str">
        <f t="shared" si="2"/>
        <v>Rose-Marie and Jack R Anderson Foundation_Greenwich Library20024000</v>
      </c>
      <c r="C114" t="s">
        <v>8</v>
      </c>
      <c r="D114" t="s">
        <v>34</v>
      </c>
      <c r="E114" s="4">
        <v>4000</v>
      </c>
      <c r="F114">
        <v>2002</v>
      </c>
      <c r="G114" t="s">
        <v>9</v>
      </c>
      <c r="I114" t="str">
        <f>IF(VLOOKUP(D114,Resources!A:B,2,FALSE)=0,"",VLOOKUP(D114,Resources!A:B,2,FALSE))</f>
        <v>N</v>
      </c>
    </row>
    <row r="115" spans="1:9" x14ac:dyDescent="0.2">
      <c r="A115">
        <v>990</v>
      </c>
      <c r="B115" t="str">
        <f t="shared" si="2"/>
        <v>Rose-Marie and Jack R Anderson Foundation_Heard Museum20025000</v>
      </c>
      <c r="C115" t="s">
        <v>8</v>
      </c>
      <c r="D115" t="s">
        <v>35</v>
      </c>
      <c r="E115" s="4">
        <v>5000</v>
      </c>
      <c r="F115">
        <v>2002</v>
      </c>
      <c r="G115" t="s">
        <v>9</v>
      </c>
      <c r="I115" t="str">
        <f>IF(VLOOKUP(D115,Resources!A:B,2,FALSE)=0,"",VLOOKUP(D115,Resources!A:B,2,FALSE))</f>
        <v>N</v>
      </c>
    </row>
    <row r="116" spans="1:9" x14ac:dyDescent="0.2">
      <c r="A116">
        <v>990</v>
      </c>
      <c r="B116" t="str">
        <f t="shared" si="2"/>
        <v>Rose-Marie and Jack R Anderson Foundation_Heritage Foundation20025000</v>
      </c>
      <c r="C116" t="s">
        <v>8</v>
      </c>
      <c r="D116" t="s">
        <v>36</v>
      </c>
      <c r="E116" s="4">
        <v>5000</v>
      </c>
      <c r="F116">
        <v>2002</v>
      </c>
      <c r="G116" t="s">
        <v>9</v>
      </c>
      <c r="I116" t="str">
        <f>IF(VLOOKUP(D116,Resources!A:B,2,FALSE)=0,"",VLOOKUP(D116,Resources!A:B,2,FALSE))</f>
        <v>Y</v>
      </c>
    </row>
    <row r="117" spans="1:9" x14ac:dyDescent="0.2">
      <c r="A117">
        <v>990</v>
      </c>
      <c r="B117" t="str">
        <f t="shared" si="2"/>
        <v>Rose-Marie and Jack R Anderson Foundation_Hoover Institution2002375000</v>
      </c>
      <c r="C117" t="s">
        <v>8</v>
      </c>
      <c r="D117" t="s">
        <v>37</v>
      </c>
      <c r="E117" s="4">
        <v>375000</v>
      </c>
      <c r="F117">
        <v>2002</v>
      </c>
      <c r="G117" t="s">
        <v>9</v>
      </c>
      <c r="I117" t="str">
        <f>IF(VLOOKUP(D117,Resources!A:B,2,FALSE)=0,"",VLOOKUP(D117,Resources!A:B,2,FALSE))</f>
        <v>Y</v>
      </c>
    </row>
    <row r="118" spans="1:9" x14ac:dyDescent="0.2">
      <c r="A118">
        <v>990</v>
      </c>
      <c r="B118" t="str">
        <f t="shared" si="2"/>
        <v>Rose-Marie and Jack R Anderson Foundation_Houston CEO Foundation200210000</v>
      </c>
      <c r="C118" t="s">
        <v>8</v>
      </c>
      <c r="D118" t="s">
        <v>38</v>
      </c>
      <c r="E118" s="4">
        <v>10000</v>
      </c>
      <c r="F118">
        <v>2002</v>
      </c>
      <c r="G118" t="s">
        <v>9</v>
      </c>
      <c r="I118" t="str">
        <f>IF(VLOOKUP(D118,Resources!A:B,2,FALSE)=0,"",VLOOKUP(D118,Resources!A:B,2,FALSE))</f>
        <v/>
      </c>
    </row>
    <row r="119" spans="1:9" x14ac:dyDescent="0.2">
      <c r="A119">
        <v>990</v>
      </c>
      <c r="B119" t="str">
        <f t="shared" si="2"/>
        <v>Rose-Marie and Jack R Anderson Foundation_Indian River Habitat for Humanity200210000</v>
      </c>
      <c r="C119" t="s">
        <v>8</v>
      </c>
      <c r="D119" t="s">
        <v>39</v>
      </c>
      <c r="E119" s="4">
        <v>10000</v>
      </c>
      <c r="F119">
        <v>2002</v>
      </c>
      <c r="G119" t="s">
        <v>9</v>
      </c>
      <c r="I119" t="str">
        <f>IF(VLOOKUP(D119,Resources!A:B,2,FALSE)=0,"",VLOOKUP(D119,Resources!A:B,2,FALSE))</f>
        <v>N</v>
      </c>
    </row>
    <row r="120" spans="1:9" x14ac:dyDescent="0.2">
      <c r="A120">
        <v>990</v>
      </c>
      <c r="B120" t="str">
        <f t="shared" si="2"/>
        <v>Rose-Marie and Jack R Anderson Foundation_Indian River Hospital Foundation20025000</v>
      </c>
      <c r="C120" t="s">
        <v>8</v>
      </c>
      <c r="D120" t="s">
        <v>109</v>
      </c>
      <c r="E120" s="4">
        <v>5000</v>
      </c>
      <c r="F120">
        <v>2002</v>
      </c>
      <c r="G120" t="s">
        <v>9</v>
      </c>
      <c r="I120" t="str">
        <f>IF(VLOOKUP(D120,Resources!A:B,2,FALSE)=0,"",VLOOKUP(D120,Resources!A:B,2,FALSE))</f>
        <v>N</v>
      </c>
    </row>
    <row r="121" spans="1:9" x14ac:dyDescent="0.2">
      <c r="A121">
        <v>990</v>
      </c>
      <c r="B121" t="str">
        <f t="shared" si="2"/>
        <v>Rose-Marie and Jack R Anderson Foundation_Indian River Memorial Hospital200225000</v>
      </c>
      <c r="C121" t="s">
        <v>8</v>
      </c>
      <c r="D121" t="s">
        <v>40</v>
      </c>
      <c r="E121" s="4">
        <v>25000</v>
      </c>
      <c r="F121">
        <v>2002</v>
      </c>
      <c r="G121" t="s">
        <v>9</v>
      </c>
      <c r="I121" t="str">
        <f>IF(VLOOKUP(D121,Resources!A:B,2,FALSE)=0,"",VLOOKUP(D121,Resources!A:B,2,FALSE))</f>
        <v>N</v>
      </c>
    </row>
    <row r="122" spans="1:9" x14ac:dyDescent="0.2">
      <c r="A122">
        <v>990</v>
      </c>
      <c r="B122" t="str">
        <f t="shared" si="2"/>
        <v>Rose-Marie and Jack R Anderson Foundation_John Hopkins-Brady Urol. Inst.20025000</v>
      </c>
      <c r="C122" t="s">
        <v>8</v>
      </c>
      <c r="D122" t="s">
        <v>41</v>
      </c>
      <c r="E122" s="4">
        <v>5000</v>
      </c>
      <c r="F122">
        <v>2002</v>
      </c>
      <c r="G122" t="s">
        <v>9</v>
      </c>
      <c r="I122" t="str">
        <f>IF(VLOOKUP(D122,Resources!A:B,2,FALSE)=0,"",VLOOKUP(D122,Resources!A:B,2,FALSE))</f>
        <v>N</v>
      </c>
    </row>
    <row r="123" spans="1:9" x14ac:dyDescent="0.2">
      <c r="A123">
        <v>990</v>
      </c>
      <c r="B123" t="str">
        <f t="shared" si="2"/>
        <v>Rose-Marie and Jack R Anderson Foundation_Judicial Watch20021000</v>
      </c>
      <c r="C123" t="s">
        <v>8</v>
      </c>
      <c r="D123" t="s">
        <v>42</v>
      </c>
      <c r="E123" s="4">
        <v>1000</v>
      </c>
      <c r="F123">
        <v>2002</v>
      </c>
      <c r="G123" t="s">
        <v>9</v>
      </c>
      <c r="I123" t="str">
        <f>IF(VLOOKUP(D123,Resources!A:B,2,FALSE)=0,"",VLOOKUP(D123,Resources!A:B,2,FALSE))</f>
        <v>Y</v>
      </c>
    </row>
    <row r="124" spans="1:9" x14ac:dyDescent="0.2">
      <c r="A124">
        <v>990</v>
      </c>
      <c r="B124" t="str">
        <f t="shared" si="2"/>
        <v>Rose-Marie and Jack R Anderson Foundation_Kappa Delta Scholarship Fd200210000</v>
      </c>
      <c r="C124" t="s">
        <v>8</v>
      </c>
      <c r="D124" t="s">
        <v>43</v>
      </c>
      <c r="E124" s="4">
        <v>10000</v>
      </c>
      <c r="F124">
        <v>2002</v>
      </c>
      <c r="G124" t="s">
        <v>9</v>
      </c>
      <c r="I124" t="str">
        <f>IF(VLOOKUP(D124,Resources!A:B,2,FALSE)=0,"",VLOOKUP(D124,Resources!A:B,2,FALSE))</f>
        <v/>
      </c>
    </row>
    <row r="125" spans="1:9" x14ac:dyDescent="0.2">
      <c r="A125">
        <v>990</v>
      </c>
      <c r="B125" t="str">
        <f t="shared" si="2"/>
        <v>Rose-Marie and Jack R Anderson Foundation_Kidd's Kids20021000</v>
      </c>
      <c r="C125" t="s">
        <v>8</v>
      </c>
      <c r="D125" t="s">
        <v>44</v>
      </c>
      <c r="E125" s="4">
        <v>1000</v>
      </c>
      <c r="F125">
        <v>2002</v>
      </c>
      <c r="G125" t="s">
        <v>9</v>
      </c>
      <c r="I125" t="str">
        <f>IF(VLOOKUP(D125,Resources!A:B,2,FALSE)=0,"",VLOOKUP(D125,Resources!A:B,2,FALSE))</f>
        <v>N</v>
      </c>
    </row>
    <row r="126" spans="1:9" x14ac:dyDescent="0.2">
      <c r="A126">
        <v>990</v>
      </c>
      <c r="B126" t="str">
        <f t="shared" si="2"/>
        <v>Rose-Marie and Jack R Anderson Foundation_Marjann Dadakis Spanish Sch. c/o Greenwich Education Association20022000</v>
      </c>
      <c r="C126" t="s">
        <v>8</v>
      </c>
      <c r="D126" t="s">
        <v>47</v>
      </c>
      <c r="E126" s="4">
        <v>2000</v>
      </c>
      <c r="F126">
        <v>2002</v>
      </c>
      <c r="G126" t="s">
        <v>9</v>
      </c>
      <c r="I126" t="str">
        <f>IF(VLOOKUP(D126,Resources!A:B,2,FALSE)=0,"",VLOOKUP(D126,Resources!A:B,2,FALSE))</f>
        <v/>
      </c>
    </row>
    <row r="127" spans="1:9" x14ac:dyDescent="0.2">
      <c r="A127">
        <v>990</v>
      </c>
      <c r="B127" t="str">
        <f t="shared" si="2"/>
        <v>Rose-Marie and Jack R Anderson Foundation_Mayo Foundation200210000</v>
      </c>
      <c r="C127" t="s">
        <v>8</v>
      </c>
      <c r="D127" t="s">
        <v>45</v>
      </c>
      <c r="E127" s="4">
        <v>10000</v>
      </c>
      <c r="F127">
        <v>2002</v>
      </c>
      <c r="G127" t="s">
        <v>9</v>
      </c>
      <c r="I127" t="str">
        <f>IF(VLOOKUP(D127,Resources!A:B,2,FALSE)=0,"",VLOOKUP(D127,Resources!A:B,2,FALSE))</f>
        <v>N</v>
      </c>
    </row>
    <row r="128" spans="1:9" x14ac:dyDescent="0.2">
      <c r="A128">
        <v>990</v>
      </c>
      <c r="B128" t="str">
        <f t="shared" si="2"/>
        <v>Rose-Marie and Jack R Anderson Foundation_Md Anderson Cancer Center20025000</v>
      </c>
      <c r="C128" t="s">
        <v>8</v>
      </c>
      <c r="D128" t="s">
        <v>46</v>
      </c>
      <c r="E128" s="4">
        <v>5000</v>
      </c>
      <c r="F128">
        <v>2002</v>
      </c>
      <c r="G128" t="s">
        <v>9</v>
      </c>
      <c r="I128" t="str">
        <f>IF(VLOOKUP(D128,Resources!A:B,2,FALSE)=0,"",VLOOKUP(D128,Resources!A:B,2,FALSE))</f>
        <v>N</v>
      </c>
    </row>
    <row r="129" spans="1:9" x14ac:dyDescent="0.2">
      <c r="A129">
        <v>990</v>
      </c>
      <c r="B129" t="str">
        <f t="shared" si="2"/>
        <v>Rose-Marie and Jack R Anderson Foundation_Memorial Sloan-Kettering20025000</v>
      </c>
      <c r="C129" t="s">
        <v>8</v>
      </c>
      <c r="D129" t="s">
        <v>48</v>
      </c>
      <c r="E129" s="4">
        <v>5000</v>
      </c>
      <c r="F129">
        <v>2002</v>
      </c>
      <c r="G129" t="s">
        <v>9</v>
      </c>
      <c r="I129" t="str">
        <f>IF(VLOOKUP(D129,Resources!A:B,2,FALSE)=0,"",VLOOKUP(D129,Resources!A:B,2,FALSE))</f>
        <v>N</v>
      </c>
    </row>
    <row r="130" spans="1:9" x14ac:dyDescent="0.2">
      <c r="A130">
        <v>990</v>
      </c>
      <c r="B130" t="str">
        <f t="shared" si="2"/>
        <v>Rose-Marie and Jack R Anderson Foundation_Metropolitan Museum of Art20026450</v>
      </c>
      <c r="C130" t="s">
        <v>8</v>
      </c>
      <c r="D130" t="s">
        <v>49</v>
      </c>
      <c r="E130" s="4">
        <v>6450</v>
      </c>
      <c r="F130">
        <v>2002</v>
      </c>
      <c r="G130" t="s">
        <v>9</v>
      </c>
      <c r="I130" t="str">
        <f>IF(VLOOKUP(D130,Resources!A:B,2,FALSE)=0,"",VLOOKUP(D130,Resources!A:B,2,FALSE))</f>
        <v>N</v>
      </c>
    </row>
    <row r="131" spans="1:9" x14ac:dyDescent="0.2">
      <c r="A131">
        <v>990</v>
      </c>
      <c r="B131" t="str">
        <f t="shared" si="2"/>
        <v>Rose-Marie and Jack R Anderson Foundation_Miami University School of Business2002280000</v>
      </c>
      <c r="C131" t="s">
        <v>8</v>
      </c>
      <c r="D131" t="s">
        <v>50</v>
      </c>
      <c r="E131" s="4">
        <v>280000</v>
      </c>
      <c r="F131">
        <v>2002</v>
      </c>
      <c r="G131" t="s">
        <v>9</v>
      </c>
      <c r="I131" t="str">
        <f>IF(VLOOKUP(D131,Resources!A:B,2,FALSE)=0,"",VLOOKUP(D131,Resources!A:B,2,FALSE))</f>
        <v/>
      </c>
    </row>
    <row r="132" spans="1:9" x14ac:dyDescent="0.2">
      <c r="A132">
        <v>990</v>
      </c>
      <c r="B132" t="str">
        <f t="shared" si="2"/>
        <v>Rose-Marie and Jack R Anderson Foundation_Milton &amp; Rose D. Friedman Foundation2002200000</v>
      </c>
      <c r="C132" t="s">
        <v>8</v>
      </c>
      <c r="D132" t="s">
        <v>51</v>
      </c>
      <c r="E132" s="4">
        <v>200000</v>
      </c>
      <c r="F132">
        <v>2002</v>
      </c>
      <c r="G132" t="s">
        <v>9</v>
      </c>
      <c r="I132" t="str">
        <f>IF(VLOOKUP(D132,Resources!A:B,2,FALSE)=0,"",VLOOKUP(D132,Resources!A:B,2,FALSE))</f>
        <v>Y</v>
      </c>
    </row>
    <row r="133" spans="1:9" x14ac:dyDescent="0.2">
      <c r="A133">
        <v>990</v>
      </c>
      <c r="B133" t="str">
        <f t="shared" si="2"/>
        <v>Rose-Marie and Jack R Anderson Foundation_Nathan Hale Alumni Foundation20021000</v>
      </c>
      <c r="C133" t="s">
        <v>8</v>
      </c>
      <c r="D133" t="s">
        <v>52</v>
      </c>
      <c r="E133" s="4">
        <v>1000</v>
      </c>
      <c r="F133">
        <v>2002</v>
      </c>
      <c r="G133" t="s">
        <v>9</v>
      </c>
      <c r="I133" t="str">
        <f>IF(VLOOKUP(D133,Resources!A:B,2,FALSE)=0,"",VLOOKUP(D133,Resources!A:B,2,FALSE))</f>
        <v/>
      </c>
    </row>
    <row r="134" spans="1:9" x14ac:dyDescent="0.2">
      <c r="A134">
        <v>990</v>
      </c>
      <c r="B134" t="str">
        <f t="shared" si="2"/>
        <v>Rose-Marie and Jack R Anderson Foundation_National Academy of Sciences Engr &amp; Institute of Medicine200250000</v>
      </c>
      <c r="C134" t="s">
        <v>8</v>
      </c>
      <c r="D134" t="s">
        <v>162</v>
      </c>
      <c r="E134" s="4">
        <v>50000</v>
      </c>
      <c r="F134">
        <v>2002</v>
      </c>
      <c r="G134" t="s">
        <v>9</v>
      </c>
      <c r="I134" t="str">
        <f>IF(VLOOKUP(D134,Resources!A:B,2,FALSE)=0,"",VLOOKUP(D134,Resources!A:B,2,FALSE))</f>
        <v>N</v>
      </c>
    </row>
    <row r="135" spans="1:9" x14ac:dyDescent="0.2">
      <c r="A135">
        <v>990</v>
      </c>
      <c r="B135" t="str">
        <f t="shared" si="2"/>
        <v>Rose-Marie and Jack R Anderson Foundation_National Center for Policy Analysis200225000</v>
      </c>
      <c r="C135" t="s">
        <v>8</v>
      </c>
      <c r="D135" t="s">
        <v>53</v>
      </c>
      <c r="E135" s="4">
        <v>25000</v>
      </c>
      <c r="F135">
        <v>2002</v>
      </c>
      <c r="G135" t="s">
        <v>9</v>
      </c>
      <c r="I135" t="str">
        <f>IF(VLOOKUP(D135,Resources!A:B,2,FALSE)=0,"",VLOOKUP(D135,Resources!A:B,2,FALSE))</f>
        <v>Y</v>
      </c>
    </row>
    <row r="136" spans="1:9" x14ac:dyDescent="0.2">
      <c r="A136">
        <v>990</v>
      </c>
      <c r="B136" t="str">
        <f t="shared" si="2"/>
        <v>Rose-Marie and Jack R Anderson Foundation_National Museum of Women in the Arts20021000</v>
      </c>
      <c r="C136" t="s">
        <v>8</v>
      </c>
      <c r="D136" t="s">
        <v>54</v>
      </c>
      <c r="E136" s="4">
        <v>1000</v>
      </c>
      <c r="F136">
        <v>2002</v>
      </c>
      <c r="G136" t="s">
        <v>9</v>
      </c>
      <c r="I136" t="str">
        <f>IF(VLOOKUP(D136,Resources!A:B,2,FALSE)=0,"",VLOOKUP(D136,Resources!A:B,2,FALSE))</f>
        <v>N</v>
      </c>
    </row>
    <row r="137" spans="1:9" x14ac:dyDescent="0.2">
      <c r="A137">
        <v>990</v>
      </c>
      <c r="B137" t="str">
        <f t="shared" si="2"/>
        <v>Rose-Marie and Jack R Anderson Foundation_National Conservancy of Alaska20021000</v>
      </c>
      <c r="C137" t="s">
        <v>8</v>
      </c>
      <c r="D137" t="s">
        <v>55</v>
      </c>
      <c r="E137" s="4">
        <v>1000</v>
      </c>
      <c r="F137">
        <v>2002</v>
      </c>
      <c r="G137" t="s">
        <v>9</v>
      </c>
      <c r="I137" t="str">
        <f>IF(VLOOKUP(D137,Resources!A:B,2,FALSE)=0,"",VLOOKUP(D137,Resources!A:B,2,FALSE))</f>
        <v>N</v>
      </c>
    </row>
    <row r="138" spans="1:9" x14ac:dyDescent="0.2">
      <c r="A138">
        <v>990</v>
      </c>
      <c r="B138" t="str">
        <f t="shared" si="2"/>
        <v>Rose-Marie and Jack R Anderson Foundation_Naval War College Foundation20021000</v>
      </c>
      <c r="C138" t="s">
        <v>8</v>
      </c>
      <c r="D138" t="s">
        <v>56</v>
      </c>
      <c r="E138" s="4">
        <v>1000</v>
      </c>
      <c r="F138">
        <v>2002</v>
      </c>
      <c r="G138" t="s">
        <v>9</v>
      </c>
      <c r="I138" t="str">
        <f>IF(VLOOKUP(D138,Resources!A:B,2,FALSE)=0,"",VLOOKUP(D138,Resources!A:B,2,FALSE))</f>
        <v/>
      </c>
    </row>
    <row r="139" spans="1:9" x14ac:dyDescent="0.2">
      <c r="A139">
        <v>990</v>
      </c>
      <c r="B139" t="str">
        <f t="shared" si="2"/>
        <v>Rose-Marie and Jack R Anderson Foundation_Navy League of the U.S.20021000</v>
      </c>
      <c r="C139" t="s">
        <v>8</v>
      </c>
      <c r="D139" t="s">
        <v>57</v>
      </c>
      <c r="E139" s="4">
        <v>1000</v>
      </c>
      <c r="F139">
        <v>2002</v>
      </c>
      <c r="G139" t="s">
        <v>9</v>
      </c>
      <c r="I139" t="str">
        <f>IF(VLOOKUP(D139,Resources!A:B,2,FALSE)=0,"",VLOOKUP(D139,Resources!A:B,2,FALSE))</f>
        <v/>
      </c>
    </row>
    <row r="140" spans="1:9" x14ac:dyDescent="0.2">
      <c r="A140">
        <v>990</v>
      </c>
      <c r="B140" t="str">
        <f t="shared" si="2"/>
        <v>Rose-Marie and Jack R Anderson Foundation_New York Presbyterian Hospital20025000</v>
      </c>
      <c r="C140" t="s">
        <v>8</v>
      </c>
      <c r="D140" t="s">
        <v>58</v>
      </c>
      <c r="E140" s="4">
        <v>5000</v>
      </c>
      <c r="F140">
        <v>2002</v>
      </c>
      <c r="G140" t="s">
        <v>9</v>
      </c>
      <c r="I140" t="str">
        <f>IF(VLOOKUP(D140,Resources!A:B,2,FALSE)=0,"",VLOOKUP(D140,Resources!A:B,2,FALSE))</f>
        <v>N</v>
      </c>
    </row>
    <row r="141" spans="1:9" x14ac:dyDescent="0.2">
      <c r="A141">
        <v>990</v>
      </c>
      <c r="B141" t="str">
        <f t="shared" si="2"/>
        <v>Rose-Marie and Jack R Anderson Foundation_Oklahoma State University Foundation20021000</v>
      </c>
      <c r="C141" t="s">
        <v>8</v>
      </c>
      <c r="D141" t="s">
        <v>59</v>
      </c>
      <c r="E141" s="4">
        <v>1000</v>
      </c>
      <c r="F141">
        <v>2002</v>
      </c>
      <c r="G141" t="s">
        <v>9</v>
      </c>
      <c r="I141" t="str">
        <f>IF(VLOOKUP(D141,Resources!A:B,2,FALSE)=0,"",VLOOKUP(D141,Resources!A:B,2,FALSE))</f>
        <v/>
      </c>
    </row>
    <row r="142" spans="1:9" x14ac:dyDescent="0.2">
      <c r="A142">
        <v>990</v>
      </c>
      <c r="B142" t="str">
        <f t="shared" si="2"/>
        <v>Rose-Marie and Jack R Anderson Foundation_Pathways200220000</v>
      </c>
      <c r="C142" t="s">
        <v>8</v>
      </c>
      <c r="D142" t="s">
        <v>60</v>
      </c>
      <c r="E142" s="4">
        <v>20000</v>
      </c>
      <c r="F142">
        <v>2002</v>
      </c>
      <c r="G142" t="s">
        <v>9</v>
      </c>
      <c r="I142" t="str">
        <f>IF(VLOOKUP(D142,Resources!A:B,2,FALSE)=0,"",VLOOKUP(D142,Resources!A:B,2,FALSE))</f>
        <v/>
      </c>
    </row>
    <row r="143" spans="1:9" x14ac:dyDescent="0.2">
      <c r="A143">
        <v>990</v>
      </c>
      <c r="B143" t="str">
        <f t="shared" si="2"/>
        <v>Rose-Marie and Jack R Anderson Foundation_Public Education Partnership200220000</v>
      </c>
      <c r="C143" t="s">
        <v>8</v>
      </c>
      <c r="D143" t="s">
        <v>61</v>
      </c>
      <c r="E143" s="4">
        <v>20000</v>
      </c>
      <c r="F143">
        <v>2002</v>
      </c>
      <c r="G143" t="s">
        <v>9</v>
      </c>
      <c r="I143" t="str">
        <f>IF(VLOOKUP(D143,Resources!A:B,2,FALSE)=0,"",VLOOKUP(D143,Resources!A:B,2,FALSE))</f>
        <v/>
      </c>
    </row>
    <row r="144" spans="1:9" x14ac:dyDescent="0.2">
      <c r="A144">
        <v>990</v>
      </c>
      <c r="B144" t="str">
        <f t="shared" si="2"/>
        <v>Rose-Marie and Jack R Anderson Foundation_Radio America20021000</v>
      </c>
      <c r="C144" t="s">
        <v>8</v>
      </c>
      <c r="D144" t="s">
        <v>62</v>
      </c>
      <c r="E144" s="4">
        <v>1000</v>
      </c>
      <c r="F144">
        <v>2002</v>
      </c>
      <c r="G144" t="s">
        <v>9</v>
      </c>
      <c r="I144" t="str">
        <f>IF(VLOOKUP(D144,Resources!A:B,2,FALSE)=0,"",VLOOKUP(D144,Resources!A:B,2,FALSE))</f>
        <v>Y</v>
      </c>
    </row>
    <row r="145" spans="1:9" x14ac:dyDescent="0.2">
      <c r="A145">
        <v>990</v>
      </c>
      <c r="B145" t="str">
        <f t="shared" si="2"/>
        <v>Rose-Marie and Jack R Anderson Foundation_Reformed Church of Bronxville20025000</v>
      </c>
      <c r="C145" t="s">
        <v>8</v>
      </c>
      <c r="D145" t="s">
        <v>63</v>
      </c>
      <c r="E145" s="4">
        <v>5000</v>
      </c>
      <c r="F145">
        <v>2002</v>
      </c>
      <c r="G145" t="s">
        <v>9</v>
      </c>
      <c r="I145" t="str">
        <f>IF(VLOOKUP(D145,Resources!A:B,2,FALSE)=0,"",VLOOKUP(D145,Resources!A:B,2,FALSE))</f>
        <v>N</v>
      </c>
    </row>
    <row r="146" spans="1:9" x14ac:dyDescent="0.2">
      <c r="A146">
        <v>990</v>
      </c>
      <c r="B146" t="str">
        <f t="shared" si="2"/>
        <v>Rose-Marie and Jack R Anderson Foundation_Riverside Theatre20021000</v>
      </c>
      <c r="C146" t="s">
        <v>8</v>
      </c>
      <c r="D146" t="s">
        <v>64</v>
      </c>
      <c r="E146" s="4">
        <v>1000</v>
      </c>
      <c r="F146">
        <v>2002</v>
      </c>
      <c r="G146" t="s">
        <v>9</v>
      </c>
      <c r="I146" t="str">
        <f>IF(VLOOKUP(D146,Resources!A:B,2,FALSE)=0,"",VLOOKUP(D146,Resources!A:B,2,FALSE))</f>
        <v>N</v>
      </c>
    </row>
    <row r="147" spans="1:9" x14ac:dyDescent="0.2">
      <c r="A147">
        <v>990</v>
      </c>
      <c r="B147" t="str">
        <f t="shared" si="2"/>
        <v>Rose-Marie and Jack R Anderson Foundation_Special Equestrians of the Treasure Coast20021000</v>
      </c>
      <c r="C147" t="s">
        <v>8</v>
      </c>
      <c r="D147" t="s">
        <v>65</v>
      </c>
      <c r="E147" s="4">
        <v>1000</v>
      </c>
      <c r="F147">
        <v>2002</v>
      </c>
      <c r="G147" t="s">
        <v>9</v>
      </c>
      <c r="I147" t="str">
        <f>IF(VLOOKUP(D147,Resources!A:B,2,FALSE)=0,"",VLOOKUP(D147,Resources!A:B,2,FALSE))</f>
        <v>N</v>
      </c>
    </row>
    <row r="148" spans="1:9" x14ac:dyDescent="0.2">
      <c r="A148">
        <v>990</v>
      </c>
      <c r="B148" t="str">
        <f t="shared" si="2"/>
        <v>Rose-Marie and Jack R Anderson Foundation_Spencer Foundation for Head &amp; Neck Cancer Research200210000</v>
      </c>
      <c r="C148" t="s">
        <v>8</v>
      </c>
      <c r="D148" t="s">
        <v>66</v>
      </c>
      <c r="E148" s="4">
        <v>10000</v>
      </c>
      <c r="F148">
        <v>2002</v>
      </c>
      <c r="G148" t="s">
        <v>9</v>
      </c>
      <c r="I148" t="str">
        <f>IF(VLOOKUP(D148,Resources!A:B,2,FALSE)=0,"",VLOOKUP(D148,Resources!A:B,2,FALSE))</f>
        <v>N</v>
      </c>
    </row>
    <row r="149" spans="1:9" x14ac:dyDescent="0.2">
      <c r="A149">
        <v>990</v>
      </c>
      <c r="B149" t="str">
        <f t="shared" si="2"/>
        <v>Rose-Marie and Jack R Anderson Foundation_Susan G. Komen Foundation20021000</v>
      </c>
      <c r="C149" t="s">
        <v>8</v>
      </c>
      <c r="D149" t="s">
        <v>67</v>
      </c>
      <c r="E149" s="4">
        <v>1000</v>
      </c>
      <c r="F149">
        <v>2002</v>
      </c>
      <c r="G149" t="s">
        <v>9</v>
      </c>
      <c r="I149" t="str">
        <f>IF(VLOOKUP(D149,Resources!A:B,2,FALSE)=0,"",VLOOKUP(D149,Resources!A:B,2,FALSE))</f>
        <v>N</v>
      </c>
    </row>
    <row r="150" spans="1:9" x14ac:dyDescent="0.2">
      <c r="A150">
        <v>990</v>
      </c>
      <c r="B150" t="str">
        <f t="shared" si="2"/>
        <v>Rose-Marie and Jack R Anderson Foundation_The Family Place20021000</v>
      </c>
      <c r="C150" t="s">
        <v>8</v>
      </c>
      <c r="D150" t="s">
        <v>68</v>
      </c>
      <c r="E150" s="4">
        <v>1000</v>
      </c>
      <c r="F150">
        <v>2002</v>
      </c>
      <c r="G150" t="s">
        <v>9</v>
      </c>
      <c r="I150" t="str">
        <f>IF(VLOOKUP(D150,Resources!A:B,2,FALSE)=0,"",VLOOKUP(D150,Resources!A:B,2,FALSE))</f>
        <v>N</v>
      </c>
    </row>
    <row r="151" spans="1:9" x14ac:dyDescent="0.2">
      <c r="A151">
        <v>990</v>
      </c>
      <c r="B151" t="str">
        <f t="shared" si="2"/>
        <v>Rose-Marie and Jack R Anderson Foundation_Time to Rise Program20022000</v>
      </c>
      <c r="C151" t="s">
        <v>8</v>
      </c>
      <c r="D151" t="s">
        <v>69</v>
      </c>
      <c r="E151" s="4">
        <v>2000</v>
      </c>
      <c r="F151">
        <v>2002</v>
      </c>
      <c r="G151" t="s">
        <v>9</v>
      </c>
      <c r="I151" t="str">
        <f>IF(VLOOKUP(D151,Resources!A:B,2,FALSE)=0,"",VLOOKUP(D151,Resources!A:B,2,FALSE))</f>
        <v>N</v>
      </c>
    </row>
    <row r="152" spans="1:9" x14ac:dyDescent="0.2">
      <c r="A152">
        <v>990</v>
      </c>
      <c r="B152" t="str">
        <f t="shared" si="2"/>
        <v>Rose-Marie and Jack R Anderson Foundation_United Methodist Children's Home200210000</v>
      </c>
      <c r="C152" t="s">
        <v>8</v>
      </c>
      <c r="D152" t="s">
        <v>70</v>
      </c>
      <c r="E152" s="4">
        <v>10000</v>
      </c>
      <c r="F152">
        <v>2002</v>
      </c>
      <c r="G152" t="s">
        <v>9</v>
      </c>
      <c r="I152" t="str">
        <f>IF(VLOOKUP(D152,Resources!A:B,2,FALSE)=0,"",VLOOKUP(D152,Resources!A:B,2,FALSE))</f>
        <v>N</v>
      </c>
    </row>
    <row r="153" spans="1:9" x14ac:dyDescent="0.2">
      <c r="A153">
        <v>990</v>
      </c>
      <c r="B153" t="str">
        <f t="shared" si="2"/>
        <v>Rose-Marie and Jack R Anderson Foundation_University Heart Center- Tucson20025000</v>
      </c>
      <c r="C153" t="s">
        <v>8</v>
      </c>
      <c r="D153" t="s">
        <v>71</v>
      </c>
      <c r="E153" s="4">
        <v>5000</v>
      </c>
      <c r="F153">
        <v>2002</v>
      </c>
      <c r="G153" t="s">
        <v>9</v>
      </c>
      <c r="I153" t="str">
        <f>IF(VLOOKUP(D153,Resources!A:B,2,FALSE)=0,"",VLOOKUP(D153,Resources!A:B,2,FALSE))</f>
        <v/>
      </c>
    </row>
    <row r="154" spans="1:9" x14ac:dyDescent="0.2">
      <c r="A154">
        <v>990</v>
      </c>
      <c r="B154" t="str">
        <f t="shared" ref="B154:B155" si="3">C154&amp;"_"&amp;D154&amp;F154&amp;E154</f>
        <v>Rose-Marie and Jack R Anderson Foundation_Vanderbilt University20022000</v>
      </c>
      <c r="C154" t="s">
        <v>8</v>
      </c>
      <c r="D154" t="s">
        <v>72</v>
      </c>
      <c r="E154" s="4">
        <v>2000</v>
      </c>
      <c r="F154">
        <v>2002</v>
      </c>
      <c r="G154" t="s">
        <v>9</v>
      </c>
      <c r="I154" t="str">
        <f>IF(VLOOKUP(D154,Resources!A:B,2,FALSE)=0,"",VLOOKUP(D154,Resources!A:B,2,FALSE))</f>
        <v/>
      </c>
    </row>
    <row r="155" spans="1:9" x14ac:dyDescent="0.2">
      <c r="A155">
        <v>990</v>
      </c>
      <c r="B155" t="str">
        <f t="shared" si="3"/>
        <v>Rose-Marie and Jack R Anderson Foundation_Vanguard Charitable Endowment Fund2002170000</v>
      </c>
      <c r="C155" t="s">
        <v>8</v>
      </c>
      <c r="D155" t="s">
        <v>79</v>
      </c>
      <c r="E155" s="4">
        <v>170000</v>
      </c>
      <c r="F155">
        <v>2002</v>
      </c>
      <c r="G155" t="s">
        <v>9</v>
      </c>
      <c r="I155" t="str">
        <f>IF(VLOOKUP(D155,Resources!A:B,2,FALSE)=0,"",VLOOKUP(D155,Resources!A:B,2,FALSE))</f>
        <v/>
      </c>
    </row>
    <row r="156" spans="1:9" x14ac:dyDescent="0.2">
      <c r="A156">
        <v>990</v>
      </c>
      <c r="B156" t="str">
        <f t="shared" ref="B156:B173" si="4">C156&amp;"_"&amp;D156&amp;F156&amp;E156</f>
        <v>Rose-Marie and Jack R Anderson Foundation_Alzheimer's Association200310000</v>
      </c>
      <c r="C156" t="s">
        <v>8</v>
      </c>
      <c r="D156" t="s">
        <v>73</v>
      </c>
      <c r="E156" s="4">
        <v>10000</v>
      </c>
      <c r="F156">
        <v>2003</v>
      </c>
      <c r="G156" t="s">
        <v>9</v>
      </c>
      <c r="I156" t="str">
        <f>IF(VLOOKUP(D156,Resources!A:B,2,FALSE)=0,"",VLOOKUP(D156,Resources!A:B,2,FALSE))</f>
        <v>N</v>
      </c>
    </row>
    <row r="157" spans="1:9" x14ac:dyDescent="0.2">
      <c r="A157">
        <v>990</v>
      </c>
      <c r="B157" t="str">
        <f t="shared" si="4"/>
        <v>Rose-Marie and Jack R Anderson Foundation_Cascade DAR20032000</v>
      </c>
      <c r="C157" t="s">
        <v>8</v>
      </c>
      <c r="D157" t="s">
        <v>74</v>
      </c>
      <c r="E157" s="4">
        <v>2000</v>
      </c>
      <c r="F157">
        <v>2003</v>
      </c>
      <c r="G157" t="s">
        <v>9</v>
      </c>
      <c r="I157" t="str">
        <f>IF(VLOOKUP(D157,Resources!A:B,2,FALSE)=0,"",VLOOKUP(D157,Resources!A:B,2,FALSE))</f>
        <v/>
      </c>
    </row>
    <row r="158" spans="1:9" x14ac:dyDescent="0.2">
      <c r="A158">
        <v>990</v>
      </c>
      <c r="B158" t="str">
        <f t="shared" si="4"/>
        <v>Rose-Marie and Jack R Anderson Foundation_Children's Scholarship Fund2003250000</v>
      </c>
      <c r="C158" t="s">
        <v>8</v>
      </c>
      <c r="D158" t="s">
        <v>20</v>
      </c>
      <c r="E158" s="4">
        <v>250000</v>
      </c>
      <c r="F158">
        <v>2003</v>
      </c>
      <c r="G158" t="s">
        <v>9</v>
      </c>
      <c r="I158" t="str">
        <f>IF(VLOOKUP(D158,Resources!A:B,2,FALSE)=0,"",VLOOKUP(D158,Resources!A:B,2,FALSE))</f>
        <v/>
      </c>
    </row>
    <row r="159" spans="1:9" x14ac:dyDescent="0.2">
      <c r="A159">
        <v>990</v>
      </c>
      <c r="B159" t="str">
        <f t="shared" si="4"/>
        <v>Rose-Marie and Jack R Anderson Foundation_Commonwealth Foundation200330000</v>
      </c>
      <c r="C159" t="s">
        <v>8</v>
      </c>
      <c r="D159" t="s">
        <v>23</v>
      </c>
      <c r="E159" s="4">
        <v>30000</v>
      </c>
      <c r="F159">
        <v>2003</v>
      </c>
      <c r="G159" t="s">
        <v>9</v>
      </c>
      <c r="I159" t="str">
        <f>IF(VLOOKUP(D159,Resources!A:B,2,FALSE)=0,"",VLOOKUP(D159,Resources!A:B,2,FALSE))</f>
        <v>Y</v>
      </c>
    </row>
    <row r="160" spans="1:9" x14ac:dyDescent="0.2">
      <c r="A160">
        <v>990</v>
      </c>
      <c r="B160" t="str">
        <f t="shared" si="4"/>
        <v>Rose-Marie and Jack R Anderson Foundation_Hoover Institution200350000</v>
      </c>
      <c r="C160" t="s">
        <v>8</v>
      </c>
      <c r="D160" t="s">
        <v>37</v>
      </c>
      <c r="E160" s="4">
        <v>50000</v>
      </c>
      <c r="F160">
        <v>2003</v>
      </c>
      <c r="G160" t="s">
        <v>9</v>
      </c>
      <c r="I160" t="str">
        <f>IF(VLOOKUP(D160,Resources!A:B,2,FALSE)=0,"",VLOOKUP(D160,Resources!A:B,2,FALSE))</f>
        <v>Y</v>
      </c>
    </row>
    <row r="161" spans="1:9" x14ac:dyDescent="0.2">
      <c r="A161">
        <v>990</v>
      </c>
      <c r="B161" t="str">
        <f t="shared" si="4"/>
        <v>Rose-Marie and Jack R Anderson Foundation_John Hopkins Wilmer Eye Institute200325000</v>
      </c>
      <c r="C161" t="s">
        <v>8</v>
      </c>
      <c r="D161" t="s">
        <v>75</v>
      </c>
      <c r="E161" s="4">
        <v>25000</v>
      </c>
      <c r="F161">
        <v>2003</v>
      </c>
      <c r="G161" t="s">
        <v>9</v>
      </c>
      <c r="I161" t="str">
        <f>IF(VLOOKUP(D161,Resources!A:B,2,FALSE)=0,"",VLOOKUP(D161,Resources!A:B,2,FALSE))</f>
        <v>N</v>
      </c>
    </row>
    <row r="162" spans="1:9" x14ac:dyDescent="0.2">
      <c r="A162">
        <v>990</v>
      </c>
      <c r="B162" t="str">
        <f t="shared" si="4"/>
        <v>Rose-Marie and Jack R Anderson Foundation_Mental Health Association of Greater Dallas20035000</v>
      </c>
      <c r="C162" t="s">
        <v>8</v>
      </c>
      <c r="D162" t="s">
        <v>76</v>
      </c>
      <c r="E162" s="4">
        <v>5000</v>
      </c>
      <c r="F162">
        <v>2003</v>
      </c>
      <c r="G162" t="s">
        <v>9</v>
      </c>
      <c r="I162" t="str">
        <f>IF(VLOOKUP(D162,Resources!A:B,2,FALSE)=0,"",VLOOKUP(D162,Resources!A:B,2,FALSE))</f>
        <v>N</v>
      </c>
    </row>
    <row r="163" spans="1:9" x14ac:dyDescent="0.2">
      <c r="A163">
        <v>990</v>
      </c>
      <c r="B163" t="str">
        <f t="shared" si="4"/>
        <v>Rose-Marie and Jack R Anderson Foundation_Miami University School of Business2003824482</v>
      </c>
      <c r="C163" t="s">
        <v>8</v>
      </c>
      <c r="D163" t="s">
        <v>50</v>
      </c>
      <c r="E163" s="4">
        <v>824482</v>
      </c>
      <c r="F163">
        <v>2003</v>
      </c>
      <c r="G163" t="s">
        <v>9</v>
      </c>
      <c r="I163" t="str">
        <f>IF(VLOOKUP(D163,Resources!A:B,2,FALSE)=0,"",VLOOKUP(D163,Resources!A:B,2,FALSE))</f>
        <v/>
      </c>
    </row>
    <row r="164" spans="1:9" x14ac:dyDescent="0.2">
      <c r="A164">
        <v>990</v>
      </c>
      <c r="B164" t="str">
        <f t="shared" si="4"/>
        <v>Rose-Marie and Jack R Anderson Foundation_Milton &amp; Rose D. Friedman Foundation2003200000</v>
      </c>
      <c r="C164" t="s">
        <v>8</v>
      </c>
      <c r="D164" t="s">
        <v>51</v>
      </c>
      <c r="E164" s="4">
        <v>200000</v>
      </c>
      <c r="F164">
        <v>2003</v>
      </c>
      <c r="G164" t="s">
        <v>9</v>
      </c>
      <c r="I164" t="str">
        <f>IF(VLOOKUP(D164,Resources!A:B,2,FALSE)=0,"",VLOOKUP(D164,Resources!A:B,2,FALSE))</f>
        <v>Y</v>
      </c>
    </row>
    <row r="165" spans="1:9" x14ac:dyDescent="0.2">
      <c r="A165">
        <v>990</v>
      </c>
      <c r="B165" t="str">
        <f t="shared" si="4"/>
        <v>Rose-Marie and Jack R Anderson Foundation_National Academy of Sciences Engr &amp; Institute of Medicine200355000</v>
      </c>
      <c r="C165" t="s">
        <v>8</v>
      </c>
      <c r="D165" t="s">
        <v>162</v>
      </c>
      <c r="E165" s="4">
        <v>55000</v>
      </c>
      <c r="F165">
        <v>2003</v>
      </c>
      <c r="G165" t="s">
        <v>9</v>
      </c>
      <c r="I165" t="str">
        <f>IF(VLOOKUP(D165,Resources!A:B,2,FALSE)=0,"",VLOOKUP(D165,Resources!A:B,2,FALSE))</f>
        <v>N</v>
      </c>
    </row>
    <row r="166" spans="1:9" x14ac:dyDescent="0.2">
      <c r="A166">
        <v>990</v>
      </c>
      <c r="B166" t="str">
        <f t="shared" si="4"/>
        <v>Rose-Marie and Jack R Anderson Foundation_National Center for Policy Analysis200325000</v>
      </c>
      <c r="C166" t="s">
        <v>8</v>
      </c>
      <c r="D166" t="s">
        <v>53</v>
      </c>
      <c r="E166" s="4">
        <v>25000</v>
      </c>
      <c r="F166">
        <v>2003</v>
      </c>
      <c r="G166" t="s">
        <v>9</v>
      </c>
      <c r="I166" t="str">
        <f>IF(VLOOKUP(D166,Resources!A:B,2,FALSE)=0,"",VLOOKUP(D166,Resources!A:B,2,FALSE))</f>
        <v>Y</v>
      </c>
    </row>
    <row r="167" spans="1:9" x14ac:dyDescent="0.2">
      <c r="A167">
        <v>990</v>
      </c>
      <c r="B167" t="str">
        <f t="shared" si="4"/>
        <v>Rose-Marie and Jack R Anderson Foundation_Pathways200325000</v>
      </c>
      <c r="C167" t="s">
        <v>8</v>
      </c>
      <c r="D167" t="s">
        <v>60</v>
      </c>
      <c r="E167" s="4">
        <v>25000</v>
      </c>
      <c r="F167">
        <v>2003</v>
      </c>
      <c r="G167" t="s">
        <v>9</v>
      </c>
      <c r="I167" t="str">
        <f>IF(VLOOKUP(D167,Resources!A:B,2,FALSE)=0,"",VLOOKUP(D167,Resources!A:B,2,FALSE))</f>
        <v/>
      </c>
    </row>
    <row r="168" spans="1:9" x14ac:dyDescent="0.2">
      <c r="A168">
        <v>990</v>
      </c>
      <c r="B168" t="str">
        <f t="shared" si="4"/>
        <v>Rose-Marie and Jack R Anderson Foundation_Public Education Partnership200315000</v>
      </c>
      <c r="C168" t="s">
        <v>8</v>
      </c>
      <c r="D168" t="s">
        <v>61</v>
      </c>
      <c r="E168" s="4">
        <v>15000</v>
      </c>
      <c r="F168">
        <v>2003</v>
      </c>
      <c r="G168" t="s">
        <v>9</v>
      </c>
      <c r="I168" t="str">
        <f>IF(VLOOKUP(D168,Resources!A:B,2,FALSE)=0,"",VLOOKUP(D168,Resources!A:B,2,FALSE))</f>
        <v/>
      </c>
    </row>
    <row r="169" spans="1:9" x14ac:dyDescent="0.2">
      <c r="A169">
        <v>990</v>
      </c>
      <c r="B169" t="str">
        <f t="shared" si="4"/>
        <v>Rose-Marie and Jack R Anderson Foundation_Sonoma State University Academic Foundation200350000</v>
      </c>
      <c r="C169" t="s">
        <v>8</v>
      </c>
      <c r="D169" t="s">
        <v>182</v>
      </c>
      <c r="E169" s="4">
        <v>50000</v>
      </c>
      <c r="F169">
        <v>2003</v>
      </c>
      <c r="G169" t="s">
        <v>9</v>
      </c>
      <c r="I169" t="str">
        <f>IF(VLOOKUP(D169,Resources!A:B,2,FALSE)=0,"",VLOOKUP(D169,Resources!A:B,2,FALSE))</f>
        <v/>
      </c>
    </row>
    <row r="170" spans="1:9" x14ac:dyDescent="0.2">
      <c r="A170">
        <v>990</v>
      </c>
      <c r="B170" t="str">
        <f t="shared" si="4"/>
        <v>Rose-Marie and Jack R Anderson Foundation_Student Sponsor Partnership200325000</v>
      </c>
      <c r="C170" t="s">
        <v>8</v>
      </c>
      <c r="D170" t="s">
        <v>130</v>
      </c>
      <c r="E170" s="4">
        <v>25000</v>
      </c>
      <c r="F170">
        <v>2003</v>
      </c>
      <c r="G170" t="s">
        <v>9</v>
      </c>
      <c r="I170" t="str">
        <f>IF(VLOOKUP(D170,Resources!A:B,2,FALSE)=0,"",VLOOKUP(D170,Resources!A:B,2,FALSE))</f>
        <v/>
      </c>
    </row>
    <row r="171" spans="1:9" x14ac:dyDescent="0.2">
      <c r="A171">
        <v>990</v>
      </c>
      <c r="B171" t="str">
        <f t="shared" si="4"/>
        <v>Rose-Marie and Jack R Anderson Foundation_The Nancy Hyatt Peattie Endowment200350000</v>
      </c>
      <c r="C171" t="s">
        <v>8</v>
      </c>
      <c r="D171" t="s">
        <v>77</v>
      </c>
      <c r="E171" s="4">
        <v>50000</v>
      </c>
      <c r="F171">
        <v>2003</v>
      </c>
      <c r="G171" t="s">
        <v>9</v>
      </c>
      <c r="I171" t="str">
        <f>IF(VLOOKUP(D171,Resources!A:B,2,FALSE)=0,"",VLOOKUP(D171,Resources!A:B,2,FALSE))</f>
        <v>N</v>
      </c>
    </row>
    <row r="172" spans="1:9" x14ac:dyDescent="0.2">
      <c r="A172">
        <v>990</v>
      </c>
      <c r="B172" t="str">
        <f t="shared" si="4"/>
        <v>Rose-Marie and Jack R Anderson Foundation_Washington and Lee University20037000</v>
      </c>
      <c r="C172" t="s">
        <v>8</v>
      </c>
      <c r="D172" t="s">
        <v>78</v>
      </c>
      <c r="E172" s="4">
        <v>7000</v>
      </c>
      <c r="F172">
        <v>2003</v>
      </c>
      <c r="G172" t="s">
        <v>9</v>
      </c>
      <c r="I172" t="str">
        <f>IF(VLOOKUP(D172,Resources!A:B,2,FALSE)=0,"",VLOOKUP(D172,Resources!A:B,2,FALSE))</f>
        <v/>
      </c>
    </row>
    <row r="173" spans="1:9" x14ac:dyDescent="0.2">
      <c r="A173">
        <v>990</v>
      </c>
      <c r="B173" t="str">
        <f t="shared" si="4"/>
        <v>Rose-Marie and Jack R Anderson Foundation_Vanguard Charitable Endowment Fund200325000</v>
      </c>
      <c r="C173" t="s">
        <v>8</v>
      </c>
      <c r="D173" t="s">
        <v>79</v>
      </c>
      <c r="E173" s="4">
        <v>25000</v>
      </c>
      <c r="F173">
        <v>2003</v>
      </c>
      <c r="G173" t="s">
        <v>9</v>
      </c>
      <c r="I173" t="str">
        <f>IF(VLOOKUP(D173,Resources!A:B,2,FALSE)=0,"",VLOOKUP(D173,Resources!A:B,2,FALSE))</f>
        <v/>
      </c>
    </row>
    <row r="174" spans="1:9" x14ac:dyDescent="0.2">
      <c r="A174">
        <v>990</v>
      </c>
      <c r="B174" t="str">
        <f t="shared" ref="B174:B193" si="5">C174&amp;"_"&amp;D174&amp;F174&amp;E174</f>
        <v>Rose-Marie and Jack R Anderson Foundation_Black Mountain Conservancy200410000</v>
      </c>
      <c r="C174" t="s">
        <v>8</v>
      </c>
      <c r="D174" t="s">
        <v>14</v>
      </c>
      <c r="E174" s="4">
        <v>10000</v>
      </c>
      <c r="F174">
        <v>2004</v>
      </c>
      <c r="G174" t="s">
        <v>9</v>
      </c>
      <c r="I174" t="str">
        <f>IF(VLOOKUP(D174,Resources!A:B,2,FALSE)=0,"",VLOOKUP(D174,Resources!A:B,2,FALSE))</f>
        <v/>
      </c>
    </row>
    <row r="175" spans="1:9" x14ac:dyDescent="0.2">
      <c r="A175">
        <v>990</v>
      </c>
      <c r="B175" t="str">
        <f t="shared" si="5"/>
        <v>Rose-Marie and Jack R Anderson Foundation_Children's Scholarship Fund2004250000</v>
      </c>
      <c r="C175" t="s">
        <v>8</v>
      </c>
      <c r="D175" t="s">
        <v>20</v>
      </c>
      <c r="E175" s="4">
        <v>250000</v>
      </c>
      <c r="F175">
        <v>2004</v>
      </c>
      <c r="G175" t="s">
        <v>9</v>
      </c>
      <c r="I175" t="str">
        <f>IF(VLOOKUP(D175,Resources!A:B,2,FALSE)=0,"",VLOOKUP(D175,Resources!A:B,2,FALSE))</f>
        <v/>
      </c>
    </row>
    <row r="176" spans="1:9" x14ac:dyDescent="0.2">
      <c r="A176">
        <v>990</v>
      </c>
      <c r="B176" t="str">
        <f t="shared" si="5"/>
        <v>Rose-Marie and Jack R Anderson Foundation_Columbia Business School200420000</v>
      </c>
      <c r="C176" t="s">
        <v>8</v>
      </c>
      <c r="D176" t="s">
        <v>80</v>
      </c>
      <c r="E176" s="4">
        <v>20000</v>
      </c>
      <c r="F176">
        <v>2004</v>
      </c>
      <c r="G176" t="s">
        <v>9</v>
      </c>
      <c r="I176" t="str">
        <f>IF(VLOOKUP(D176,Resources!A:B,2,FALSE)=0,"",VLOOKUP(D176,Resources!A:B,2,FALSE))</f>
        <v/>
      </c>
    </row>
    <row r="177" spans="1:9" x14ac:dyDescent="0.2">
      <c r="A177">
        <v>990</v>
      </c>
      <c r="B177" t="str">
        <f t="shared" si="5"/>
        <v>Rose-Marie and Jack R Anderson Foundation_Commonwealth Foundation200440000</v>
      </c>
      <c r="C177" t="s">
        <v>8</v>
      </c>
      <c r="D177" t="s">
        <v>23</v>
      </c>
      <c r="E177" s="4">
        <v>40000</v>
      </c>
      <c r="F177">
        <v>2004</v>
      </c>
      <c r="G177" t="s">
        <v>9</v>
      </c>
      <c r="I177" t="str">
        <f>IF(VLOOKUP(D177,Resources!A:B,2,FALSE)=0,"",VLOOKUP(D177,Resources!A:B,2,FALSE))</f>
        <v>Y</v>
      </c>
    </row>
    <row r="178" spans="1:9" x14ac:dyDescent="0.2">
      <c r="A178">
        <v>990</v>
      </c>
      <c r="B178" t="str">
        <f t="shared" si="5"/>
        <v>Rose-Marie and Jack R Anderson Foundation_Greenwich Hospital Radiological Department20045000</v>
      </c>
      <c r="C178" t="s">
        <v>8</v>
      </c>
      <c r="D178" t="s">
        <v>81</v>
      </c>
      <c r="E178" s="4">
        <v>5000</v>
      </c>
      <c r="F178">
        <v>2004</v>
      </c>
      <c r="G178" t="s">
        <v>9</v>
      </c>
      <c r="I178" t="str">
        <f>IF(VLOOKUP(D178,Resources!A:B,2,FALSE)=0,"",VLOOKUP(D178,Resources!A:B,2,FALSE))</f>
        <v>N</v>
      </c>
    </row>
    <row r="179" spans="1:9" x14ac:dyDescent="0.2">
      <c r="A179">
        <v>990</v>
      </c>
      <c r="B179" t="str">
        <f t="shared" si="5"/>
        <v>Rose-Marie and Jack R Anderson Foundation_Hoover Institution200450000</v>
      </c>
      <c r="C179" t="s">
        <v>8</v>
      </c>
      <c r="D179" t="s">
        <v>37</v>
      </c>
      <c r="E179" s="4">
        <v>50000</v>
      </c>
      <c r="F179">
        <v>2004</v>
      </c>
      <c r="G179" t="s">
        <v>9</v>
      </c>
      <c r="I179" t="str">
        <f>IF(VLOOKUP(D179,Resources!A:B,2,FALSE)=0,"",VLOOKUP(D179,Resources!A:B,2,FALSE))</f>
        <v>Y</v>
      </c>
    </row>
    <row r="180" spans="1:9" x14ac:dyDescent="0.2">
      <c r="A180">
        <v>990</v>
      </c>
      <c r="B180" t="str">
        <f t="shared" si="5"/>
        <v>Rose-Marie and Jack R Anderson Foundation_Indian River Habitat for Humanity200420000</v>
      </c>
      <c r="C180" t="s">
        <v>8</v>
      </c>
      <c r="D180" t="s">
        <v>39</v>
      </c>
      <c r="E180" s="4">
        <v>20000</v>
      </c>
      <c r="F180">
        <v>2004</v>
      </c>
      <c r="G180" t="s">
        <v>9</v>
      </c>
      <c r="I180" t="str">
        <f>IF(VLOOKUP(D180,Resources!A:B,2,FALSE)=0,"",VLOOKUP(D180,Resources!A:B,2,FALSE))</f>
        <v>N</v>
      </c>
    </row>
    <row r="181" spans="1:9" x14ac:dyDescent="0.2">
      <c r="A181">
        <v>990</v>
      </c>
      <c r="B181" t="str">
        <f t="shared" si="5"/>
        <v>Rose-Marie and Jack R Anderson Foundation_Miami University School of Business2004785000</v>
      </c>
      <c r="C181" t="s">
        <v>8</v>
      </c>
      <c r="D181" t="s">
        <v>50</v>
      </c>
      <c r="E181" s="4">
        <v>785000</v>
      </c>
      <c r="F181">
        <v>2004</v>
      </c>
      <c r="G181" t="s">
        <v>9</v>
      </c>
      <c r="I181" t="str">
        <f>IF(VLOOKUP(D181,Resources!A:B,2,FALSE)=0,"",VLOOKUP(D181,Resources!A:B,2,FALSE))</f>
        <v/>
      </c>
    </row>
    <row r="182" spans="1:9" x14ac:dyDescent="0.2">
      <c r="A182">
        <v>990</v>
      </c>
      <c r="B182" t="str">
        <f t="shared" si="5"/>
        <v>Rose-Marie and Jack R Anderson Foundation_Milton &amp; Rose D. Friedman Foundation2004225000</v>
      </c>
      <c r="C182" t="s">
        <v>8</v>
      </c>
      <c r="D182" t="s">
        <v>51</v>
      </c>
      <c r="E182" s="4">
        <v>225000</v>
      </c>
      <c r="F182">
        <v>2004</v>
      </c>
      <c r="G182" t="s">
        <v>9</v>
      </c>
      <c r="I182" t="str">
        <f>IF(VLOOKUP(D182,Resources!A:B,2,FALSE)=0,"",VLOOKUP(D182,Resources!A:B,2,FALSE))</f>
        <v>Y</v>
      </c>
    </row>
    <row r="183" spans="1:9" x14ac:dyDescent="0.2">
      <c r="A183">
        <v>990</v>
      </c>
      <c r="B183" t="str">
        <f t="shared" si="5"/>
        <v>Rose-Marie and Jack R Anderson Foundation_National Academy of Sciences Engr &amp; Institute of Medicine200463500</v>
      </c>
      <c r="C183" t="s">
        <v>8</v>
      </c>
      <c r="D183" t="s">
        <v>162</v>
      </c>
      <c r="E183" s="4">
        <v>63500</v>
      </c>
      <c r="F183">
        <v>2004</v>
      </c>
      <c r="G183" t="s">
        <v>9</v>
      </c>
      <c r="I183" t="str">
        <f>IF(VLOOKUP(D183,Resources!A:B,2,FALSE)=0,"",VLOOKUP(D183,Resources!A:B,2,FALSE))</f>
        <v>N</v>
      </c>
    </row>
    <row r="184" spans="1:9" x14ac:dyDescent="0.2">
      <c r="A184">
        <v>990</v>
      </c>
      <c r="B184" t="str">
        <f t="shared" si="5"/>
        <v>Rose-Marie and Jack R Anderson Foundation_National Center for Policy Analysis200440000</v>
      </c>
      <c r="C184" t="s">
        <v>8</v>
      </c>
      <c r="D184" t="s">
        <v>53</v>
      </c>
      <c r="E184" s="4">
        <v>40000</v>
      </c>
      <c r="F184">
        <v>2004</v>
      </c>
      <c r="G184" t="s">
        <v>9</v>
      </c>
      <c r="I184" t="str">
        <f>IF(VLOOKUP(D184,Resources!A:B,2,FALSE)=0,"",VLOOKUP(D184,Resources!A:B,2,FALSE))</f>
        <v>Y</v>
      </c>
    </row>
    <row r="185" spans="1:9" x14ac:dyDescent="0.2">
      <c r="A185">
        <v>990</v>
      </c>
      <c r="B185" t="str">
        <f t="shared" si="5"/>
        <v>Rose-Marie and Jack R Anderson Foundation_Palmer R. Chitester Fund200420000</v>
      </c>
      <c r="C185" t="s">
        <v>8</v>
      </c>
      <c r="D185" t="s">
        <v>82</v>
      </c>
      <c r="E185" s="4">
        <v>20000</v>
      </c>
      <c r="F185">
        <v>2004</v>
      </c>
      <c r="G185" t="s">
        <v>9</v>
      </c>
      <c r="I185" t="str">
        <f>IF(VLOOKUP(D185,Resources!A:B,2,FALSE)=0,"",VLOOKUP(D185,Resources!A:B,2,FALSE))</f>
        <v>Y</v>
      </c>
    </row>
    <row r="186" spans="1:9" x14ac:dyDescent="0.2">
      <c r="A186">
        <v>990</v>
      </c>
      <c r="B186" t="str">
        <f t="shared" si="5"/>
        <v>Rose-Marie and Jack R Anderson Foundation_Parks and Recreation Foundation20045000</v>
      </c>
      <c r="C186" t="s">
        <v>8</v>
      </c>
      <c r="D186" t="s">
        <v>83</v>
      </c>
      <c r="E186" s="4">
        <v>5000</v>
      </c>
      <c r="F186">
        <v>2004</v>
      </c>
      <c r="G186" t="s">
        <v>9</v>
      </c>
      <c r="I186" t="str">
        <f>IF(VLOOKUP(D186,Resources!A:B,2,FALSE)=0,"",VLOOKUP(D186,Resources!A:B,2,FALSE))</f>
        <v/>
      </c>
    </row>
    <row r="187" spans="1:9" x14ac:dyDescent="0.2">
      <c r="A187">
        <v>990</v>
      </c>
      <c r="B187" t="str">
        <f t="shared" si="5"/>
        <v>Rose-Marie and Jack R Anderson Foundation_Pathways200430000</v>
      </c>
      <c r="C187" t="s">
        <v>8</v>
      </c>
      <c r="D187" t="s">
        <v>60</v>
      </c>
      <c r="E187" s="4">
        <v>30000</v>
      </c>
      <c r="F187">
        <v>2004</v>
      </c>
      <c r="G187" t="s">
        <v>9</v>
      </c>
      <c r="I187" t="str">
        <f>IF(VLOOKUP(D187,Resources!A:B,2,FALSE)=0,"",VLOOKUP(D187,Resources!A:B,2,FALSE))</f>
        <v/>
      </c>
    </row>
    <row r="188" spans="1:9" x14ac:dyDescent="0.2">
      <c r="A188">
        <v>990</v>
      </c>
      <c r="B188" t="str">
        <f t="shared" si="5"/>
        <v>Rose-Marie and Jack R Anderson Foundation_Phoenix Art Museum20044000</v>
      </c>
      <c r="C188" t="s">
        <v>8</v>
      </c>
      <c r="D188" t="s">
        <v>84</v>
      </c>
      <c r="E188" s="4">
        <v>4000</v>
      </c>
      <c r="F188">
        <v>2004</v>
      </c>
      <c r="G188" t="s">
        <v>9</v>
      </c>
      <c r="I188" t="str">
        <f>IF(VLOOKUP(D188,Resources!A:B,2,FALSE)=0,"",VLOOKUP(D188,Resources!A:B,2,FALSE))</f>
        <v>N</v>
      </c>
    </row>
    <row r="189" spans="1:9" x14ac:dyDescent="0.2">
      <c r="A189">
        <v>990</v>
      </c>
      <c r="B189" t="str">
        <f t="shared" si="5"/>
        <v>Rose-Marie and Jack R Anderson Foundation_Pilgrims' Peace Center20045000</v>
      </c>
      <c r="C189" t="s">
        <v>8</v>
      </c>
      <c r="D189" t="s">
        <v>85</v>
      </c>
      <c r="E189" s="4">
        <v>5000</v>
      </c>
      <c r="F189">
        <v>2004</v>
      </c>
      <c r="G189" t="s">
        <v>9</v>
      </c>
      <c r="I189" t="str">
        <f>IF(VLOOKUP(D189,Resources!A:B,2,FALSE)=0,"",VLOOKUP(D189,Resources!A:B,2,FALSE))</f>
        <v>N</v>
      </c>
    </row>
    <row r="190" spans="1:9" x14ac:dyDescent="0.2">
      <c r="A190">
        <v>990</v>
      </c>
      <c r="B190" t="str">
        <f t="shared" si="5"/>
        <v>Rose-Marie and Jack R Anderson Foundation_Student Sponsor Partnership200425000</v>
      </c>
      <c r="C190" t="s">
        <v>8</v>
      </c>
      <c r="D190" t="s">
        <v>130</v>
      </c>
      <c r="E190" s="4">
        <v>25000</v>
      </c>
      <c r="F190">
        <v>2004</v>
      </c>
      <c r="G190" t="s">
        <v>9</v>
      </c>
      <c r="I190" t="str">
        <f>IF(VLOOKUP(D190,Resources!A:B,2,FALSE)=0,"",VLOOKUP(D190,Resources!A:B,2,FALSE))</f>
        <v/>
      </c>
    </row>
    <row r="191" spans="1:9" x14ac:dyDescent="0.2">
      <c r="A191">
        <v>990</v>
      </c>
      <c r="B191" t="str">
        <f t="shared" si="5"/>
        <v>Rose-Marie and Jack R Anderson Foundation_The Carolyn Stolman Fund200425000</v>
      </c>
      <c r="C191" t="s">
        <v>8</v>
      </c>
      <c r="D191" t="s">
        <v>86</v>
      </c>
      <c r="E191" s="4">
        <v>25000</v>
      </c>
      <c r="F191">
        <v>2004</v>
      </c>
      <c r="G191" t="s">
        <v>9</v>
      </c>
      <c r="I191" t="str">
        <f>IF(VLOOKUP(D191,Resources!A:B,2,FALSE)=0,"",VLOOKUP(D191,Resources!A:B,2,FALSE))</f>
        <v>N</v>
      </c>
    </row>
    <row r="192" spans="1:9" x14ac:dyDescent="0.2">
      <c r="A192">
        <v>990</v>
      </c>
      <c r="B192" t="str">
        <f t="shared" si="5"/>
        <v>Rose-Marie and Jack R Anderson Foundation_The Smile Train2004250</v>
      </c>
      <c r="C192" t="s">
        <v>8</v>
      </c>
      <c r="D192" t="s">
        <v>87</v>
      </c>
      <c r="E192" s="4">
        <v>250</v>
      </c>
      <c r="F192">
        <v>2004</v>
      </c>
      <c r="G192" t="s">
        <v>9</v>
      </c>
      <c r="I192" t="str">
        <f>IF(VLOOKUP(D192,Resources!A:B,2,FALSE)=0,"",VLOOKUP(D192,Resources!A:B,2,FALSE))</f>
        <v>N</v>
      </c>
    </row>
    <row r="193" spans="1:9" x14ac:dyDescent="0.2">
      <c r="A193">
        <v>990</v>
      </c>
      <c r="B193" t="str">
        <f t="shared" si="5"/>
        <v>Rose-Marie and Jack R Anderson Foundation_Vanguard Charitable Endowment Fund200427000</v>
      </c>
      <c r="C193" t="s">
        <v>8</v>
      </c>
      <c r="D193" t="s">
        <v>79</v>
      </c>
      <c r="E193" s="4">
        <v>27000</v>
      </c>
      <c r="F193">
        <v>2004</v>
      </c>
      <c r="G193" t="s">
        <v>9</v>
      </c>
      <c r="I193" t="str">
        <f>IF(VLOOKUP(D193,Resources!A:B,2,FALSE)=0,"",VLOOKUP(D193,Resources!A:B,2,FALSE))</f>
        <v/>
      </c>
    </row>
    <row r="194" spans="1:9" x14ac:dyDescent="0.2">
      <c r="A194">
        <v>990</v>
      </c>
      <c r="B194" t="str">
        <f t="shared" ref="B194:B219" si="6">C194&amp;"_"&amp;D194&amp;F194&amp;E194</f>
        <v>Rose-Marie and Jack R Anderson Foundation_Cato Institute200625000</v>
      </c>
      <c r="C194" t="s">
        <v>8</v>
      </c>
      <c r="D194" t="s">
        <v>88</v>
      </c>
      <c r="E194" s="4">
        <v>25000</v>
      </c>
      <c r="F194">
        <v>2006</v>
      </c>
      <c r="G194" t="s">
        <v>9</v>
      </c>
      <c r="I194" t="str">
        <f>IF(VLOOKUP(D194,Resources!A:B,2,FALSE)=0,"",VLOOKUP(D194,Resources!A:B,2,FALSE))</f>
        <v>Y</v>
      </c>
    </row>
    <row r="195" spans="1:9" x14ac:dyDescent="0.2">
      <c r="A195">
        <v>990</v>
      </c>
      <c r="B195" t="str">
        <f t="shared" si="6"/>
        <v>Rose-Marie and Jack R Anderson Foundation_Children's Scholarship Fund2006250000</v>
      </c>
      <c r="C195" t="s">
        <v>8</v>
      </c>
      <c r="D195" t="s">
        <v>20</v>
      </c>
      <c r="E195" s="4">
        <v>250000</v>
      </c>
      <c r="F195">
        <v>2006</v>
      </c>
      <c r="G195" t="s">
        <v>9</v>
      </c>
      <c r="I195" t="str">
        <f>IF(VLOOKUP(D195,Resources!A:B,2,FALSE)=0,"",VLOOKUP(D195,Resources!A:B,2,FALSE))</f>
        <v/>
      </c>
    </row>
    <row r="196" spans="1:9" x14ac:dyDescent="0.2">
      <c r="A196">
        <v>990</v>
      </c>
      <c r="B196" t="str">
        <f t="shared" si="6"/>
        <v>Rose-Marie and Jack R Anderson Foundation_Columbia Business School200620000</v>
      </c>
      <c r="C196" t="s">
        <v>8</v>
      </c>
      <c r="D196" t="s">
        <v>80</v>
      </c>
      <c r="E196" s="4">
        <v>20000</v>
      </c>
      <c r="F196">
        <v>2006</v>
      </c>
      <c r="G196" t="s">
        <v>9</v>
      </c>
      <c r="I196" t="str">
        <f>IF(VLOOKUP(D196,Resources!A:B,2,FALSE)=0,"",VLOOKUP(D196,Resources!A:B,2,FALSE))</f>
        <v/>
      </c>
    </row>
    <row r="197" spans="1:9" x14ac:dyDescent="0.2">
      <c r="A197">
        <v>990</v>
      </c>
      <c r="B197" t="str">
        <f t="shared" si="6"/>
        <v>Rose-Marie and Jack R Anderson Foundation_Commonwealth Foundation200640000</v>
      </c>
      <c r="C197" t="s">
        <v>8</v>
      </c>
      <c r="D197" t="s">
        <v>23</v>
      </c>
      <c r="E197" s="4">
        <v>40000</v>
      </c>
      <c r="F197">
        <v>2006</v>
      </c>
      <c r="G197" t="s">
        <v>9</v>
      </c>
      <c r="I197" t="str">
        <f>IF(VLOOKUP(D197,Resources!A:B,2,FALSE)=0,"",VLOOKUP(D197,Resources!A:B,2,FALSE))</f>
        <v>Y</v>
      </c>
    </row>
    <row r="198" spans="1:9" x14ac:dyDescent="0.2">
      <c r="A198">
        <v>990</v>
      </c>
      <c r="B198" t="str">
        <f t="shared" si="6"/>
        <v>Rose-Marie and Jack R Anderson Foundation_Community Answers200610000</v>
      </c>
      <c r="C198" t="s">
        <v>8</v>
      </c>
      <c r="D198" t="s">
        <v>89</v>
      </c>
      <c r="E198" s="4">
        <v>10000</v>
      </c>
      <c r="F198">
        <v>2006</v>
      </c>
      <c r="G198" t="s">
        <v>9</v>
      </c>
      <c r="I198" t="str">
        <f>IF(VLOOKUP(D198,Resources!A:B,2,FALSE)=0,"",VLOOKUP(D198,Resources!A:B,2,FALSE))</f>
        <v>N</v>
      </c>
    </row>
    <row r="199" spans="1:9" x14ac:dyDescent="0.2">
      <c r="A199">
        <v>990</v>
      </c>
      <c r="B199" t="str">
        <f t="shared" si="6"/>
        <v>Rose-Marie and Jack R Anderson Foundation_Endowment for Inner-City Education200625000</v>
      </c>
      <c r="C199" t="s">
        <v>8</v>
      </c>
      <c r="D199" t="s">
        <v>90</v>
      </c>
      <c r="E199" s="4">
        <v>25000</v>
      </c>
      <c r="F199">
        <v>2006</v>
      </c>
      <c r="G199" t="s">
        <v>9</v>
      </c>
      <c r="I199" t="str">
        <f>IF(VLOOKUP(D199,Resources!A:B,2,FALSE)=0,"",VLOOKUP(D199,Resources!A:B,2,FALSE))</f>
        <v>N</v>
      </c>
    </row>
    <row r="200" spans="1:9" x14ac:dyDescent="0.2">
      <c r="A200">
        <v>990</v>
      </c>
      <c r="B200" t="str">
        <f t="shared" si="6"/>
        <v>Rose-Marie and Jack R Anderson Foundation_George Washington's Mount Vernon200625000</v>
      </c>
      <c r="C200" t="s">
        <v>8</v>
      </c>
      <c r="D200" t="s">
        <v>91</v>
      </c>
      <c r="E200" s="4">
        <v>25000</v>
      </c>
      <c r="F200">
        <v>2006</v>
      </c>
      <c r="G200" t="s">
        <v>9</v>
      </c>
      <c r="I200" t="str">
        <f>IF(VLOOKUP(D200,Resources!A:B,2,FALSE)=0,"",VLOOKUP(D200,Resources!A:B,2,FALSE))</f>
        <v>N</v>
      </c>
    </row>
    <row r="201" spans="1:9" x14ac:dyDescent="0.2">
      <c r="A201">
        <v>990</v>
      </c>
      <c r="B201" t="str">
        <f t="shared" si="6"/>
        <v>Rose-Marie and Jack R Anderson Foundation_Grandview Heights T.C. Building Fund2006225000</v>
      </c>
      <c r="C201" t="s">
        <v>8</v>
      </c>
      <c r="D201" t="s">
        <v>92</v>
      </c>
      <c r="E201" s="4">
        <v>225000</v>
      </c>
      <c r="F201">
        <v>2006</v>
      </c>
      <c r="G201" t="s">
        <v>9</v>
      </c>
      <c r="I201" t="str">
        <f>IF(VLOOKUP(D201,Resources!A:B,2,FALSE)=0,"",VLOOKUP(D201,Resources!A:B,2,FALSE))</f>
        <v>N</v>
      </c>
    </row>
    <row r="202" spans="1:9" x14ac:dyDescent="0.2">
      <c r="A202">
        <v>990</v>
      </c>
      <c r="B202" t="str">
        <f t="shared" si="6"/>
        <v>Rose-Marie and Jack R Anderson Foundation_Heard Museum20064400</v>
      </c>
      <c r="C202" t="s">
        <v>8</v>
      </c>
      <c r="D202" t="s">
        <v>35</v>
      </c>
      <c r="E202" s="4">
        <v>4400</v>
      </c>
      <c r="F202">
        <v>2006</v>
      </c>
      <c r="G202" t="s">
        <v>9</v>
      </c>
      <c r="I202" t="str">
        <f>IF(VLOOKUP(D202,Resources!A:B,2,FALSE)=0,"",VLOOKUP(D202,Resources!A:B,2,FALSE))</f>
        <v>N</v>
      </c>
    </row>
    <row r="203" spans="1:9" x14ac:dyDescent="0.2">
      <c r="A203">
        <v>990</v>
      </c>
      <c r="B203" t="str">
        <f t="shared" si="6"/>
        <v>Rose-Marie and Jack R Anderson Foundation_Hoover Institution2006100000</v>
      </c>
      <c r="C203" t="s">
        <v>8</v>
      </c>
      <c r="D203" t="s">
        <v>37</v>
      </c>
      <c r="E203" s="4">
        <v>100000</v>
      </c>
      <c r="F203">
        <v>2006</v>
      </c>
      <c r="G203" t="s">
        <v>9</v>
      </c>
      <c r="I203" t="str">
        <f>IF(VLOOKUP(D203,Resources!A:B,2,FALSE)=0,"",VLOOKUP(D203,Resources!A:B,2,FALSE))</f>
        <v>Y</v>
      </c>
    </row>
    <row r="204" spans="1:9" x14ac:dyDescent="0.2">
      <c r="A204">
        <v>990</v>
      </c>
      <c r="B204" t="str">
        <f t="shared" si="6"/>
        <v>Rose-Marie and Jack R Anderson Foundation_Kappa Delta Scholarship Fd200625000</v>
      </c>
      <c r="C204" t="s">
        <v>8</v>
      </c>
      <c r="D204" t="s">
        <v>43</v>
      </c>
      <c r="E204" s="4">
        <v>25000</v>
      </c>
      <c r="F204">
        <v>2006</v>
      </c>
      <c r="G204" t="s">
        <v>9</v>
      </c>
      <c r="I204" t="str">
        <f>IF(VLOOKUP(D204,Resources!A:B,2,FALSE)=0,"",VLOOKUP(D204,Resources!A:B,2,FALSE))</f>
        <v/>
      </c>
    </row>
    <row r="205" spans="1:9" x14ac:dyDescent="0.2">
      <c r="A205">
        <v>990</v>
      </c>
      <c r="B205" t="str">
        <f t="shared" si="6"/>
        <v>Rose-Marie and Jack R Anderson Foundation_Miami University School of Business2006102769</v>
      </c>
      <c r="C205" t="s">
        <v>8</v>
      </c>
      <c r="D205" t="s">
        <v>50</v>
      </c>
      <c r="E205" s="4">
        <v>102769</v>
      </c>
      <c r="F205">
        <v>2006</v>
      </c>
      <c r="G205" t="s">
        <v>9</v>
      </c>
      <c r="I205" t="str">
        <f>IF(VLOOKUP(D205,Resources!A:B,2,FALSE)=0,"",VLOOKUP(D205,Resources!A:B,2,FALSE))</f>
        <v/>
      </c>
    </row>
    <row r="206" spans="1:9" x14ac:dyDescent="0.2">
      <c r="A206">
        <v>990</v>
      </c>
      <c r="B206" t="str">
        <f t="shared" si="6"/>
        <v>Rose-Marie and Jack R Anderson Foundation_Miami University Deans Scholarship Business Discr. Fd. 2006100000</v>
      </c>
      <c r="C206" t="s">
        <v>8</v>
      </c>
      <c r="D206" t="s">
        <v>93</v>
      </c>
      <c r="E206" s="4">
        <v>100000</v>
      </c>
      <c r="F206">
        <v>2006</v>
      </c>
      <c r="G206" t="s">
        <v>9</v>
      </c>
      <c r="I206" t="str">
        <f>IF(VLOOKUP(D206,Resources!A:B,2,FALSE)=0,"",VLOOKUP(D206,Resources!A:B,2,FALSE))</f>
        <v/>
      </c>
    </row>
    <row r="207" spans="1:9" x14ac:dyDescent="0.2">
      <c r="A207">
        <v>990</v>
      </c>
      <c r="B207" t="str">
        <f t="shared" si="6"/>
        <v>Rose-Marie and Jack R Anderson Foundation_Miami University Anderson Lecture Series Fd2006500000</v>
      </c>
      <c r="C207" t="s">
        <v>8</v>
      </c>
      <c r="D207" t="s">
        <v>94</v>
      </c>
      <c r="E207" s="4">
        <v>500000</v>
      </c>
      <c r="F207">
        <v>2006</v>
      </c>
      <c r="G207" t="s">
        <v>9</v>
      </c>
      <c r="I207" t="str">
        <f>IF(VLOOKUP(D207,Resources!A:B,2,FALSE)=0,"",VLOOKUP(D207,Resources!A:B,2,FALSE))</f>
        <v/>
      </c>
    </row>
    <row r="208" spans="1:9" x14ac:dyDescent="0.2">
      <c r="A208">
        <v>990</v>
      </c>
      <c r="B208" t="str">
        <f t="shared" si="6"/>
        <v>Rose-Marie and Jack R Anderson Foundation_Milton &amp; Rose D. Friedman Foundation2006198000</v>
      </c>
      <c r="C208" t="s">
        <v>8</v>
      </c>
      <c r="D208" t="s">
        <v>51</v>
      </c>
      <c r="E208" s="4">
        <v>198000</v>
      </c>
      <c r="F208">
        <v>2006</v>
      </c>
      <c r="G208" t="s">
        <v>9</v>
      </c>
      <c r="I208" t="str">
        <f>IF(VLOOKUP(D208,Resources!A:B,2,FALSE)=0,"",VLOOKUP(D208,Resources!A:B,2,FALSE))</f>
        <v>Y</v>
      </c>
    </row>
    <row r="209" spans="1:9" x14ac:dyDescent="0.2">
      <c r="A209">
        <v>990</v>
      </c>
      <c r="B209" t="str">
        <f t="shared" si="6"/>
        <v>Rose-Marie and Jack R Anderson Foundation_National Academies Brice Alberts Sc. Fund200610000</v>
      </c>
      <c r="C209" t="s">
        <v>8</v>
      </c>
      <c r="D209" t="s">
        <v>96</v>
      </c>
      <c r="E209" s="4">
        <v>10000</v>
      </c>
      <c r="F209">
        <v>2006</v>
      </c>
      <c r="G209" t="s">
        <v>9</v>
      </c>
      <c r="I209" t="str">
        <f>IF(VLOOKUP(D209,Resources!A:B,2,FALSE)=0,"",VLOOKUP(D209,Resources!A:B,2,FALSE))</f>
        <v>N</v>
      </c>
    </row>
    <row r="210" spans="1:9" x14ac:dyDescent="0.2">
      <c r="A210">
        <v>990</v>
      </c>
      <c r="B210" t="str">
        <f t="shared" si="6"/>
        <v>Rose-Marie and Jack R Anderson Foundation_National Academies200667400</v>
      </c>
      <c r="C210" t="s">
        <v>8</v>
      </c>
      <c r="D210" t="s">
        <v>95</v>
      </c>
      <c r="E210" s="4">
        <v>67400</v>
      </c>
      <c r="F210">
        <v>2006</v>
      </c>
      <c r="G210" t="s">
        <v>9</v>
      </c>
      <c r="I210" t="str">
        <f>IF(VLOOKUP(D210,Resources!A:B,2,FALSE)=0,"",VLOOKUP(D210,Resources!A:B,2,FALSE))</f>
        <v>N</v>
      </c>
    </row>
    <row r="211" spans="1:9" x14ac:dyDescent="0.2">
      <c r="A211">
        <v>990</v>
      </c>
      <c r="B211" t="str">
        <f t="shared" si="6"/>
        <v>Rose-Marie and Jack R Anderson Foundation_National Academies200620000</v>
      </c>
      <c r="C211" t="s">
        <v>8</v>
      </c>
      <c r="D211" t="s">
        <v>95</v>
      </c>
      <c r="E211" s="4">
        <v>20000</v>
      </c>
      <c r="F211">
        <v>2006</v>
      </c>
      <c r="G211" t="s">
        <v>9</v>
      </c>
      <c r="I211" t="str">
        <f>IF(VLOOKUP(D211,Resources!A:B,2,FALSE)=0,"",VLOOKUP(D211,Resources!A:B,2,FALSE))</f>
        <v>N</v>
      </c>
    </row>
    <row r="212" spans="1:9" x14ac:dyDescent="0.2">
      <c r="A212">
        <v>990</v>
      </c>
      <c r="B212" t="str">
        <f t="shared" si="6"/>
        <v>Rose-Marie and Jack R Anderson Foundation_National Center for Policy Analysis200640000</v>
      </c>
      <c r="C212" t="s">
        <v>8</v>
      </c>
      <c r="D212" t="s">
        <v>53</v>
      </c>
      <c r="E212" s="4">
        <v>40000</v>
      </c>
      <c r="F212">
        <v>2006</v>
      </c>
      <c r="G212" t="s">
        <v>9</v>
      </c>
      <c r="I212" t="str">
        <f>IF(VLOOKUP(D212,Resources!A:B,2,FALSE)=0,"",VLOOKUP(D212,Resources!A:B,2,FALSE))</f>
        <v>Y</v>
      </c>
    </row>
    <row r="213" spans="1:9" x14ac:dyDescent="0.2">
      <c r="A213">
        <v>990</v>
      </c>
      <c r="B213" t="str">
        <f t="shared" si="6"/>
        <v>Rose-Marie and Jack R Anderson Foundation_N. Greenwich Congreg. Church200610000</v>
      </c>
      <c r="C213" t="s">
        <v>8</v>
      </c>
      <c r="D213" t="s">
        <v>97</v>
      </c>
      <c r="E213" s="4">
        <v>10000</v>
      </c>
      <c r="F213">
        <v>2006</v>
      </c>
      <c r="G213" t="s">
        <v>9</v>
      </c>
      <c r="I213" t="str">
        <f>IF(VLOOKUP(D213,Resources!A:B,2,FALSE)=0,"",VLOOKUP(D213,Resources!A:B,2,FALSE))</f>
        <v>N</v>
      </c>
    </row>
    <row r="214" spans="1:9" x14ac:dyDescent="0.2">
      <c r="A214">
        <v>990</v>
      </c>
      <c r="B214" t="str">
        <f t="shared" si="6"/>
        <v>Rose-Marie and Jack R Anderson Foundation_Pathways200650000</v>
      </c>
      <c r="C214" t="s">
        <v>8</v>
      </c>
      <c r="D214" t="s">
        <v>60</v>
      </c>
      <c r="E214" s="4">
        <v>50000</v>
      </c>
      <c r="F214">
        <v>2006</v>
      </c>
      <c r="G214" t="s">
        <v>9</v>
      </c>
      <c r="I214" t="str">
        <f>IF(VLOOKUP(D214,Resources!A:B,2,FALSE)=0,"",VLOOKUP(D214,Resources!A:B,2,FALSE))</f>
        <v/>
      </c>
    </row>
    <row r="215" spans="1:9" x14ac:dyDescent="0.2">
      <c r="A215">
        <v>990</v>
      </c>
      <c r="B215" t="str">
        <f t="shared" si="6"/>
        <v>Rose-Marie and Jack R Anderson Foundation_Public Education Partnership200610000</v>
      </c>
      <c r="C215" t="s">
        <v>8</v>
      </c>
      <c r="D215" t="s">
        <v>61</v>
      </c>
      <c r="E215" s="4">
        <v>10000</v>
      </c>
      <c r="F215">
        <v>2006</v>
      </c>
      <c r="G215" t="s">
        <v>9</v>
      </c>
      <c r="I215" t="str">
        <f>IF(VLOOKUP(D215,Resources!A:B,2,FALSE)=0,"",VLOOKUP(D215,Resources!A:B,2,FALSE))</f>
        <v/>
      </c>
    </row>
    <row r="216" spans="1:9" x14ac:dyDescent="0.2">
      <c r="A216">
        <v>990</v>
      </c>
      <c r="B216" t="str">
        <f t="shared" si="6"/>
        <v>Rose-Marie and Jack R Anderson Foundation_St. Anthony on the Desert Episcopal Church200625000</v>
      </c>
      <c r="C216" t="s">
        <v>8</v>
      </c>
      <c r="D216" t="s">
        <v>98</v>
      </c>
      <c r="E216" s="4">
        <v>25000</v>
      </c>
      <c r="F216">
        <v>2006</v>
      </c>
      <c r="G216" t="s">
        <v>9</v>
      </c>
      <c r="I216" t="str">
        <f>IF(VLOOKUP(D216,Resources!A:B,2,FALSE)=0,"",VLOOKUP(D216,Resources!A:B,2,FALSE))</f>
        <v>N</v>
      </c>
    </row>
    <row r="217" spans="1:9" x14ac:dyDescent="0.2">
      <c r="A217">
        <v>990</v>
      </c>
      <c r="B217" t="str">
        <f t="shared" si="6"/>
        <v>Rose-Marie and Jack R Anderson Foundation_St. Michael's Church200625000</v>
      </c>
      <c r="C217" t="s">
        <v>8</v>
      </c>
      <c r="D217" t="s">
        <v>99</v>
      </c>
      <c r="E217" s="4">
        <v>25000</v>
      </c>
      <c r="F217">
        <v>2006</v>
      </c>
      <c r="G217" t="s">
        <v>9</v>
      </c>
      <c r="I217" t="str">
        <f>IF(VLOOKUP(D217,Resources!A:B,2,FALSE)=0,"",VLOOKUP(D217,Resources!A:B,2,FALSE))</f>
        <v>N</v>
      </c>
    </row>
    <row r="218" spans="1:9" x14ac:dyDescent="0.2">
      <c r="A218">
        <v>990</v>
      </c>
      <c r="B218" t="str">
        <f t="shared" si="6"/>
        <v>Rose-Marie and Jack R Anderson Foundation_Student Sponsor Partnership200625000</v>
      </c>
      <c r="C218" t="s">
        <v>8</v>
      </c>
      <c r="D218" t="s">
        <v>130</v>
      </c>
      <c r="E218" s="4">
        <v>25000</v>
      </c>
      <c r="F218">
        <v>2006</v>
      </c>
      <c r="G218" t="s">
        <v>9</v>
      </c>
      <c r="I218" t="str">
        <f>IF(VLOOKUP(D218,Resources!A:B,2,FALSE)=0,"",VLOOKUP(D218,Resources!A:B,2,FALSE))</f>
        <v/>
      </c>
    </row>
    <row r="219" spans="1:9" x14ac:dyDescent="0.2">
      <c r="A219">
        <v>990</v>
      </c>
      <c r="B219" t="str">
        <f t="shared" si="6"/>
        <v>Rose-Marie and Jack R Anderson Foundation_Vanguard Charitable Endowment Fund200635431</v>
      </c>
      <c r="C219" t="s">
        <v>8</v>
      </c>
      <c r="D219" t="s">
        <v>79</v>
      </c>
      <c r="E219" s="4">
        <v>35431</v>
      </c>
      <c r="F219">
        <v>2006</v>
      </c>
      <c r="G219" t="s">
        <v>9</v>
      </c>
      <c r="I219" t="str">
        <f>IF(VLOOKUP(D219,Resources!A:B,2,FALSE)=0,"",VLOOKUP(D219,Resources!A:B,2,FALSE))</f>
        <v/>
      </c>
    </row>
    <row r="220" spans="1:9" x14ac:dyDescent="0.2">
      <c r="A220">
        <v>990</v>
      </c>
      <c r="B220" t="str">
        <f t="shared" ref="B220:B239" si="7">C220&amp;"_"&amp;D220&amp;F220&amp;E220</f>
        <v>Rose-Marie and Jack R Anderson Foundation_From K-1 Capital Partners200740</v>
      </c>
      <c r="C220" t="s">
        <v>8</v>
      </c>
      <c r="D220" t="s">
        <v>116</v>
      </c>
      <c r="E220" s="4">
        <v>40</v>
      </c>
      <c r="F220">
        <v>2007</v>
      </c>
      <c r="G220" t="s">
        <v>9</v>
      </c>
      <c r="I220" t="str">
        <f>IF(VLOOKUP(D220,Resources!A:B,2,FALSE)=0,"",VLOOKUP(D220,Resources!A:B,2,FALSE))</f>
        <v/>
      </c>
    </row>
    <row r="221" spans="1:9" x14ac:dyDescent="0.2">
      <c r="A221">
        <v>990</v>
      </c>
      <c r="B221" t="str">
        <f t="shared" si="7"/>
        <v>Rose-Marie and Jack R Anderson Foundation_Hoover Institution2007150000</v>
      </c>
      <c r="C221" t="s">
        <v>8</v>
      </c>
      <c r="D221" t="s">
        <v>37</v>
      </c>
      <c r="E221" s="4">
        <v>150000</v>
      </c>
      <c r="F221">
        <v>2007</v>
      </c>
      <c r="G221" t="s">
        <v>9</v>
      </c>
      <c r="I221" t="str">
        <f>IF(VLOOKUP(D221,Resources!A:B,2,FALSE)=0,"",VLOOKUP(D221,Resources!A:B,2,FALSE))</f>
        <v>Y</v>
      </c>
    </row>
    <row r="222" spans="1:9" x14ac:dyDescent="0.2">
      <c r="A222">
        <v>990</v>
      </c>
      <c r="B222" t="str">
        <f t="shared" si="7"/>
        <v>Rose-Marie and Jack R Anderson Foundation_National Center for Policy Analysis200740000</v>
      </c>
      <c r="C222" t="s">
        <v>8</v>
      </c>
      <c r="D222" t="s">
        <v>53</v>
      </c>
      <c r="E222" s="4">
        <v>40000</v>
      </c>
      <c r="F222">
        <v>2007</v>
      </c>
      <c r="G222" t="s">
        <v>9</v>
      </c>
      <c r="I222" t="str">
        <f>IF(VLOOKUP(D222,Resources!A:B,2,FALSE)=0,"",VLOOKUP(D222,Resources!A:B,2,FALSE))</f>
        <v>Y</v>
      </c>
    </row>
    <row r="223" spans="1:9" x14ac:dyDescent="0.2">
      <c r="A223">
        <v>990</v>
      </c>
      <c r="B223" t="str">
        <f t="shared" si="7"/>
        <v>Rose-Marie and Jack R Anderson Foundation_Kappa Delta Foundation200735000</v>
      </c>
      <c r="C223" t="s">
        <v>8</v>
      </c>
      <c r="D223" t="s">
        <v>100</v>
      </c>
      <c r="E223" s="4">
        <v>35000</v>
      </c>
      <c r="F223">
        <v>2007</v>
      </c>
      <c r="G223" t="s">
        <v>9</v>
      </c>
      <c r="I223" t="str">
        <f>IF(VLOOKUP(D223,Resources!A:B,2,FALSE)=0,"",VLOOKUP(D223,Resources!A:B,2,FALSE))</f>
        <v/>
      </c>
    </row>
    <row r="224" spans="1:9" x14ac:dyDescent="0.2">
      <c r="A224">
        <v>990</v>
      </c>
      <c r="B224" t="str">
        <f t="shared" si="7"/>
        <v>Rose-Marie and Jack R Anderson Foundation_Columbia Business School200725000</v>
      </c>
      <c r="C224" t="s">
        <v>8</v>
      </c>
      <c r="D224" t="s">
        <v>80</v>
      </c>
      <c r="E224" s="4">
        <v>25000</v>
      </c>
      <c r="F224">
        <v>2007</v>
      </c>
      <c r="G224" t="s">
        <v>9</v>
      </c>
      <c r="I224" t="str">
        <f>IF(VLOOKUP(D224,Resources!A:B,2,FALSE)=0,"",VLOOKUP(D224,Resources!A:B,2,FALSE))</f>
        <v/>
      </c>
    </row>
    <row r="225" spans="1:9" x14ac:dyDescent="0.2">
      <c r="A225">
        <v>990</v>
      </c>
      <c r="B225" t="str">
        <f t="shared" si="7"/>
        <v>Rose-Marie and Jack R Anderson Foundation_Miami University School of Business2007600000</v>
      </c>
      <c r="C225" t="s">
        <v>8</v>
      </c>
      <c r="D225" t="s">
        <v>50</v>
      </c>
      <c r="E225" s="4">
        <v>600000</v>
      </c>
      <c r="F225">
        <v>2007</v>
      </c>
      <c r="G225" t="s">
        <v>9</v>
      </c>
      <c r="I225" t="str">
        <f>IF(VLOOKUP(D225,Resources!A:B,2,FALSE)=0,"",VLOOKUP(D225,Resources!A:B,2,FALSE))</f>
        <v/>
      </c>
    </row>
    <row r="226" spans="1:9" x14ac:dyDescent="0.2">
      <c r="A226">
        <v>990</v>
      </c>
      <c r="B226" t="str">
        <f t="shared" si="7"/>
        <v>Rose-Marie and Jack R Anderson Foundation_National Academies200763400</v>
      </c>
      <c r="C226" t="s">
        <v>8</v>
      </c>
      <c r="D226" t="s">
        <v>95</v>
      </c>
      <c r="E226" s="4">
        <v>63400</v>
      </c>
      <c r="F226">
        <v>2007</v>
      </c>
      <c r="G226" t="s">
        <v>9</v>
      </c>
      <c r="I226" t="str">
        <f>IF(VLOOKUP(D226,Resources!A:B,2,FALSE)=0,"",VLOOKUP(D226,Resources!A:B,2,FALSE))</f>
        <v>N</v>
      </c>
    </row>
    <row r="227" spans="1:9" x14ac:dyDescent="0.2">
      <c r="A227">
        <v>990</v>
      </c>
      <c r="B227" t="str">
        <f t="shared" si="7"/>
        <v>Rose-Marie and Jack R Anderson Foundation_John B. Vawar Ministries200725169</v>
      </c>
      <c r="C227" t="s">
        <v>8</v>
      </c>
      <c r="D227" t="s">
        <v>101</v>
      </c>
      <c r="E227" s="4">
        <v>25169</v>
      </c>
      <c r="F227">
        <v>2007</v>
      </c>
      <c r="G227" t="s">
        <v>9</v>
      </c>
      <c r="I227" t="str">
        <f>IF(VLOOKUP(D227,Resources!A:B,2,FALSE)=0,"",VLOOKUP(D227,Resources!A:B,2,FALSE))</f>
        <v>N</v>
      </c>
    </row>
    <row r="228" spans="1:9" x14ac:dyDescent="0.2">
      <c r="A228">
        <v>990</v>
      </c>
      <c r="B228" t="str">
        <f t="shared" si="7"/>
        <v>Rose-Marie and Jack R Anderson Foundation_Children's Scholarship Fund2007300000</v>
      </c>
      <c r="C228" t="s">
        <v>8</v>
      </c>
      <c r="D228" t="s">
        <v>20</v>
      </c>
      <c r="E228" s="4">
        <v>300000</v>
      </c>
      <c r="F228">
        <v>2007</v>
      </c>
      <c r="G228" t="s">
        <v>9</v>
      </c>
      <c r="I228" t="str">
        <f>IF(VLOOKUP(D228,Resources!A:B,2,FALSE)=0,"",VLOOKUP(D228,Resources!A:B,2,FALSE))</f>
        <v/>
      </c>
    </row>
    <row r="229" spans="1:9" x14ac:dyDescent="0.2">
      <c r="A229">
        <v>990</v>
      </c>
      <c r="B229" t="str">
        <f t="shared" si="7"/>
        <v>Rose-Marie and Jack R Anderson Foundation_Commonwealth Foundation200740000</v>
      </c>
      <c r="C229" t="s">
        <v>8</v>
      </c>
      <c r="D229" t="s">
        <v>23</v>
      </c>
      <c r="E229" s="4">
        <v>40000</v>
      </c>
      <c r="F229">
        <v>2007</v>
      </c>
      <c r="G229" t="s">
        <v>9</v>
      </c>
      <c r="I229" t="str">
        <f>IF(VLOOKUP(D229,Resources!A:B,2,FALSE)=0,"",VLOOKUP(D229,Resources!A:B,2,FALSE))</f>
        <v>Y</v>
      </c>
    </row>
    <row r="230" spans="1:9" x14ac:dyDescent="0.2">
      <c r="A230">
        <v>990</v>
      </c>
      <c r="B230" t="str">
        <f t="shared" si="7"/>
        <v>Rose-Marie and Jack R Anderson Foundation_Endowment for Inner-City Education200725000</v>
      </c>
      <c r="C230" t="s">
        <v>8</v>
      </c>
      <c r="D230" t="s">
        <v>90</v>
      </c>
      <c r="E230" s="4">
        <v>25000</v>
      </c>
      <c r="F230">
        <v>2007</v>
      </c>
      <c r="G230" t="s">
        <v>9</v>
      </c>
      <c r="I230" t="str">
        <f>IF(VLOOKUP(D230,Resources!A:B,2,FALSE)=0,"",VLOOKUP(D230,Resources!A:B,2,FALSE))</f>
        <v>N</v>
      </c>
    </row>
    <row r="231" spans="1:9" x14ac:dyDescent="0.2">
      <c r="A231">
        <v>990</v>
      </c>
      <c r="B231" t="str">
        <f t="shared" si="7"/>
        <v>Rose-Marie and Jack R Anderson Foundation_Student Sponsor Partnership200725000</v>
      </c>
      <c r="C231" t="s">
        <v>8</v>
      </c>
      <c r="D231" t="s">
        <v>130</v>
      </c>
      <c r="E231" s="4">
        <v>25000</v>
      </c>
      <c r="F231">
        <v>2007</v>
      </c>
      <c r="G231" t="s">
        <v>9</v>
      </c>
      <c r="I231" t="str">
        <f>IF(VLOOKUP(D231,Resources!A:B,2,FALSE)=0,"",VLOOKUP(D231,Resources!A:B,2,FALSE))</f>
        <v/>
      </c>
    </row>
    <row r="232" spans="1:9" x14ac:dyDescent="0.2">
      <c r="A232">
        <v>990</v>
      </c>
      <c r="B232" t="str">
        <f t="shared" si="7"/>
        <v>Rose-Marie and Jack R Anderson Foundation_East Meets West Foundation200793859</v>
      </c>
      <c r="C232" t="s">
        <v>8</v>
      </c>
      <c r="D232" t="s">
        <v>102</v>
      </c>
      <c r="E232" s="4">
        <v>93859</v>
      </c>
      <c r="F232">
        <v>2007</v>
      </c>
      <c r="G232" t="s">
        <v>9</v>
      </c>
      <c r="I232" t="str">
        <f>IF(VLOOKUP(D232,Resources!A:B,2,FALSE)=0,"",VLOOKUP(D232,Resources!A:B,2,FALSE))</f>
        <v>N</v>
      </c>
    </row>
    <row r="233" spans="1:9" x14ac:dyDescent="0.2">
      <c r="A233">
        <v>990</v>
      </c>
      <c r="B233" t="str">
        <f t="shared" si="7"/>
        <v>Rose-Marie and Jack R Anderson Foundation_Pathways200725000</v>
      </c>
      <c r="C233" t="s">
        <v>8</v>
      </c>
      <c r="D233" t="s">
        <v>60</v>
      </c>
      <c r="E233" s="4">
        <v>25000</v>
      </c>
      <c r="F233">
        <v>2007</v>
      </c>
      <c r="G233" t="s">
        <v>9</v>
      </c>
      <c r="I233" t="str">
        <f>IF(VLOOKUP(D233,Resources!A:B,2,FALSE)=0,"",VLOOKUP(D233,Resources!A:B,2,FALSE))</f>
        <v/>
      </c>
    </row>
    <row r="234" spans="1:9" x14ac:dyDescent="0.2">
      <c r="A234">
        <v>990</v>
      </c>
      <c r="B234" t="str">
        <f t="shared" si="7"/>
        <v>Rose-Marie and Jack R Anderson Foundation_Greenwich Emergency Medical Service2007500</v>
      </c>
      <c r="C234" t="s">
        <v>8</v>
      </c>
      <c r="D234" t="s">
        <v>103</v>
      </c>
      <c r="E234" s="4">
        <v>500</v>
      </c>
      <c r="F234">
        <v>2007</v>
      </c>
      <c r="G234" t="s">
        <v>9</v>
      </c>
      <c r="I234" t="str">
        <f>IF(VLOOKUP(D234,Resources!A:B,2,FALSE)=0,"",VLOOKUP(D234,Resources!A:B,2,FALSE))</f>
        <v>N</v>
      </c>
    </row>
    <row r="235" spans="1:9" x14ac:dyDescent="0.2">
      <c r="A235">
        <v>990</v>
      </c>
      <c r="B235" t="str">
        <f t="shared" si="7"/>
        <v>Rose-Marie and Jack R Anderson Foundation_Birthright20075000</v>
      </c>
      <c r="C235" t="s">
        <v>8</v>
      </c>
      <c r="D235" t="s">
        <v>104</v>
      </c>
      <c r="E235" s="4">
        <v>5000</v>
      </c>
      <c r="F235">
        <v>2007</v>
      </c>
      <c r="G235" t="s">
        <v>9</v>
      </c>
      <c r="I235" t="str">
        <f>IF(VLOOKUP(D235,Resources!A:B,2,FALSE)=0,"",VLOOKUP(D235,Resources!A:B,2,FALSE))</f>
        <v>Y</v>
      </c>
    </row>
    <row r="236" spans="1:9" x14ac:dyDescent="0.2">
      <c r="A236">
        <v>990</v>
      </c>
      <c r="B236" t="str">
        <f t="shared" si="7"/>
        <v>Rose-Marie and Jack R Anderson Foundation_Cato Institute200750000</v>
      </c>
      <c r="C236" t="s">
        <v>8</v>
      </c>
      <c r="D236" t="s">
        <v>88</v>
      </c>
      <c r="E236" s="4">
        <v>50000</v>
      </c>
      <c r="F236">
        <v>2007</v>
      </c>
      <c r="G236" t="s">
        <v>9</v>
      </c>
      <c r="I236" t="str">
        <f>IF(VLOOKUP(D236,Resources!A:B,2,FALSE)=0,"",VLOOKUP(D236,Resources!A:B,2,FALSE))</f>
        <v>Y</v>
      </c>
    </row>
    <row r="237" spans="1:9" x14ac:dyDescent="0.2">
      <c r="A237">
        <v>990</v>
      </c>
      <c r="B237" t="str">
        <f t="shared" si="7"/>
        <v>Rose-Marie and Jack R Anderson Foundation_American Friends of the IEA200710000</v>
      </c>
      <c r="C237" t="s">
        <v>8</v>
      </c>
      <c r="D237" t="s">
        <v>105</v>
      </c>
      <c r="E237" s="4">
        <v>10000</v>
      </c>
      <c r="F237">
        <v>2007</v>
      </c>
      <c r="G237" t="s">
        <v>9</v>
      </c>
      <c r="I237" t="str">
        <f>IF(VLOOKUP(D237,Resources!A:B,2,FALSE)=0,"",VLOOKUP(D237,Resources!A:B,2,FALSE))</f>
        <v>Y</v>
      </c>
    </row>
    <row r="238" spans="1:9" x14ac:dyDescent="0.2">
      <c r="A238">
        <v>990</v>
      </c>
      <c r="B238" t="str">
        <f t="shared" si="7"/>
        <v>Rose-Marie and Jack R Anderson Foundation_Milton &amp; Rose D. Friedman Foundation2007300000</v>
      </c>
      <c r="C238" t="s">
        <v>8</v>
      </c>
      <c r="D238" t="s">
        <v>51</v>
      </c>
      <c r="E238" s="4">
        <v>300000</v>
      </c>
      <c r="F238">
        <v>2007</v>
      </c>
      <c r="G238" t="s">
        <v>9</v>
      </c>
      <c r="I238" t="str">
        <f>IF(VLOOKUP(D238,Resources!A:B,2,FALSE)=0,"",VLOOKUP(D238,Resources!A:B,2,FALSE))</f>
        <v>Y</v>
      </c>
    </row>
    <row r="239" spans="1:9" x14ac:dyDescent="0.2">
      <c r="A239">
        <v>990</v>
      </c>
      <c r="B239" t="str">
        <f t="shared" si="7"/>
        <v>Rose-Marie and Jack R Anderson Foundation_Vanguard Charitable Endowment Fund2007525000</v>
      </c>
      <c r="C239" t="s">
        <v>8</v>
      </c>
      <c r="D239" t="s">
        <v>79</v>
      </c>
      <c r="E239" s="4">
        <v>525000</v>
      </c>
      <c r="F239">
        <v>2007</v>
      </c>
      <c r="G239" t="s">
        <v>9</v>
      </c>
      <c r="I239" t="str">
        <f>IF(VLOOKUP(D239,Resources!A:B,2,FALSE)=0,"",VLOOKUP(D239,Resources!A:B,2,FALSE))</f>
        <v/>
      </c>
    </row>
    <row r="240" spans="1:9" x14ac:dyDescent="0.2">
      <c r="A240">
        <v>990</v>
      </c>
      <c r="B240" t="str">
        <f t="shared" ref="B240:B263" si="8">C240&amp;"_"&amp;D240&amp;F240&amp;E240</f>
        <v>Rose-Marie and Jack R Anderson Foundation_Cato Institute200874600</v>
      </c>
      <c r="C240" t="s">
        <v>8</v>
      </c>
      <c r="D240" t="s">
        <v>88</v>
      </c>
      <c r="E240" s="4">
        <v>74600</v>
      </c>
      <c r="F240">
        <v>2008</v>
      </c>
      <c r="G240" t="s">
        <v>9</v>
      </c>
      <c r="I240" t="str">
        <f>IF(VLOOKUP(D240,Resources!A:B,2,FALSE)=0,"",VLOOKUP(D240,Resources!A:B,2,FALSE))</f>
        <v>Y</v>
      </c>
    </row>
    <row r="241" spans="1:9" x14ac:dyDescent="0.2">
      <c r="A241">
        <v>990</v>
      </c>
      <c r="B241" t="str">
        <f t="shared" si="8"/>
        <v>Rose-Marie and Jack R Anderson Foundation_Children's Scholarship Fund2008300000</v>
      </c>
      <c r="C241" t="s">
        <v>8</v>
      </c>
      <c r="D241" t="s">
        <v>20</v>
      </c>
      <c r="E241" s="4">
        <v>300000</v>
      </c>
      <c r="F241">
        <v>2008</v>
      </c>
      <c r="G241" t="s">
        <v>9</v>
      </c>
      <c r="I241" t="str">
        <f>IF(VLOOKUP(D241,Resources!A:B,2,FALSE)=0,"",VLOOKUP(D241,Resources!A:B,2,FALSE))</f>
        <v/>
      </c>
    </row>
    <row r="242" spans="1:9" x14ac:dyDescent="0.2">
      <c r="A242">
        <v>990</v>
      </c>
      <c r="B242" t="str">
        <f t="shared" si="8"/>
        <v>Rose-Marie and Jack R Anderson Foundation_Columbia Business School200825000</v>
      </c>
      <c r="C242" t="s">
        <v>8</v>
      </c>
      <c r="D242" t="s">
        <v>80</v>
      </c>
      <c r="E242" s="4">
        <v>25000</v>
      </c>
      <c r="F242">
        <v>2008</v>
      </c>
      <c r="G242" t="s">
        <v>9</v>
      </c>
      <c r="I242" t="str">
        <f>IF(VLOOKUP(D242,Resources!A:B,2,FALSE)=0,"",VLOOKUP(D242,Resources!A:B,2,FALSE))</f>
        <v/>
      </c>
    </row>
    <row r="243" spans="1:9" x14ac:dyDescent="0.2">
      <c r="A243">
        <v>990</v>
      </c>
      <c r="B243" t="str">
        <f t="shared" si="8"/>
        <v>Rose-Marie and Jack R Anderson Foundation_Commonwealth Foundation200840000</v>
      </c>
      <c r="C243" t="s">
        <v>8</v>
      </c>
      <c r="D243" t="s">
        <v>23</v>
      </c>
      <c r="E243" s="4">
        <v>40000</v>
      </c>
      <c r="F243">
        <v>2008</v>
      </c>
      <c r="G243" t="s">
        <v>9</v>
      </c>
      <c r="I243" t="str">
        <f>IF(VLOOKUP(D243,Resources!A:B,2,FALSE)=0,"",VLOOKUP(D243,Resources!A:B,2,FALSE))</f>
        <v>Y</v>
      </c>
    </row>
    <row r="244" spans="1:9" x14ac:dyDescent="0.2">
      <c r="A244">
        <v>990</v>
      </c>
      <c r="B244" t="str">
        <f t="shared" si="8"/>
        <v>Rose-Marie and Jack R Anderson Foundation_Endowment for Inner-City Education200825000</v>
      </c>
      <c r="C244" t="s">
        <v>8</v>
      </c>
      <c r="D244" t="s">
        <v>90</v>
      </c>
      <c r="E244" s="4">
        <v>25000</v>
      </c>
      <c r="F244">
        <v>2008</v>
      </c>
      <c r="G244" t="s">
        <v>9</v>
      </c>
      <c r="I244" t="str">
        <f>IF(VLOOKUP(D244,Resources!A:B,2,FALSE)=0,"",VLOOKUP(D244,Resources!A:B,2,FALSE))</f>
        <v>N</v>
      </c>
    </row>
    <row r="245" spans="1:9" x14ac:dyDescent="0.2">
      <c r="A245">
        <v>990</v>
      </c>
      <c r="B245" t="str">
        <f t="shared" si="8"/>
        <v>Rose-Marie and Jack R Anderson Foundation_From K-1 Capital Partners2008134</v>
      </c>
      <c r="C245" t="s">
        <v>8</v>
      </c>
      <c r="D245" t="s">
        <v>116</v>
      </c>
      <c r="E245" s="4">
        <v>134</v>
      </c>
      <c r="F245">
        <v>2008</v>
      </c>
      <c r="G245" t="s">
        <v>9</v>
      </c>
      <c r="I245" t="str">
        <f>IF(VLOOKUP(D245,Resources!A:B,2,FALSE)=0,"",VLOOKUP(D245,Resources!A:B,2,FALSE))</f>
        <v/>
      </c>
    </row>
    <row r="246" spans="1:9" x14ac:dyDescent="0.2">
      <c r="A246">
        <v>990</v>
      </c>
      <c r="B246" t="str">
        <f t="shared" si="8"/>
        <v>Rose-Marie and Jack R Anderson Foundation_Greenwich Hospital200810000</v>
      </c>
      <c r="C246" t="s">
        <v>8</v>
      </c>
      <c r="D246" t="s">
        <v>106</v>
      </c>
      <c r="E246" s="4">
        <v>10000</v>
      </c>
      <c r="F246">
        <v>2008</v>
      </c>
      <c r="G246" t="s">
        <v>9</v>
      </c>
      <c r="I246" t="str">
        <f>IF(VLOOKUP(D246,Resources!A:B,2,FALSE)=0,"",VLOOKUP(D246,Resources!A:B,2,FALSE))</f>
        <v>N</v>
      </c>
    </row>
    <row r="247" spans="1:9" x14ac:dyDescent="0.2">
      <c r="A247">
        <v>990</v>
      </c>
      <c r="B247" t="str">
        <f t="shared" si="8"/>
        <v>Rose-Marie and Jack R Anderson Foundation_Hoover Institution2008200000</v>
      </c>
      <c r="C247" t="s">
        <v>8</v>
      </c>
      <c r="D247" t="s">
        <v>37</v>
      </c>
      <c r="E247" s="4">
        <v>200000</v>
      </c>
      <c r="F247">
        <v>2008</v>
      </c>
      <c r="G247" t="s">
        <v>9</v>
      </c>
      <c r="I247" t="str">
        <f>IF(VLOOKUP(D247,Resources!A:B,2,FALSE)=0,"",VLOOKUP(D247,Resources!A:B,2,FALSE))</f>
        <v>Y</v>
      </c>
    </row>
    <row r="248" spans="1:9" x14ac:dyDescent="0.2">
      <c r="A248">
        <v>990</v>
      </c>
      <c r="B248" t="str">
        <f t="shared" si="8"/>
        <v>Rose-Marie and Jack R Anderson Foundation_Kappa Delta Foundation200835000</v>
      </c>
      <c r="C248" t="s">
        <v>8</v>
      </c>
      <c r="D248" t="s">
        <v>100</v>
      </c>
      <c r="E248" s="4">
        <v>35000</v>
      </c>
      <c r="F248">
        <v>2008</v>
      </c>
      <c r="G248" t="s">
        <v>9</v>
      </c>
      <c r="I248" t="str">
        <f>IF(VLOOKUP(D248,Resources!A:B,2,FALSE)=0,"",VLOOKUP(D248,Resources!A:B,2,FALSE))</f>
        <v/>
      </c>
    </row>
    <row r="249" spans="1:9" x14ac:dyDescent="0.2">
      <c r="A249">
        <v>990</v>
      </c>
      <c r="B249" t="str">
        <f t="shared" si="8"/>
        <v>Rose-Marie and Jack R Anderson Foundation_Miami University School of Business2008400000</v>
      </c>
      <c r="C249" t="s">
        <v>8</v>
      </c>
      <c r="D249" t="s">
        <v>50</v>
      </c>
      <c r="E249" s="4">
        <v>400000</v>
      </c>
      <c r="F249">
        <v>2008</v>
      </c>
      <c r="G249" t="s">
        <v>9</v>
      </c>
      <c r="I249" t="str">
        <f>IF(VLOOKUP(D249,Resources!A:B,2,FALSE)=0,"",VLOOKUP(D249,Resources!A:B,2,FALSE))</f>
        <v/>
      </c>
    </row>
    <row r="250" spans="1:9" x14ac:dyDescent="0.2">
      <c r="A250">
        <v>990</v>
      </c>
      <c r="B250" t="str">
        <f t="shared" si="8"/>
        <v>Rose-Marie and Jack R Anderson Foundation_Milton &amp; Rose D. Friedman Foundation2008300000</v>
      </c>
      <c r="C250" t="s">
        <v>8</v>
      </c>
      <c r="D250" t="s">
        <v>51</v>
      </c>
      <c r="E250" s="4">
        <v>300000</v>
      </c>
      <c r="F250">
        <v>2008</v>
      </c>
      <c r="G250" t="s">
        <v>9</v>
      </c>
      <c r="I250" t="str">
        <f>IF(VLOOKUP(D250,Resources!A:B,2,FALSE)=0,"",VLOOKUP(D250,Resources!A:B,2,FALSE))</f>
        <v>Y</v>
      </c>
    </row>
    <row r="251" spans="1:9" x14ac:dyDescent="0.2">
      <c r="A251">
        <v>990</v>
      </c>
      <c r="B251" t="str">
        <f t="shared" si="8"/>
        <v>Rose-Marie and Jack R Anderson Foundation_National Academies2008100000</v>
      </c>
      <c r="C251" t="s">
        <v>8</v>
      </c>
      <c r="D251" t="s">
        <v>95</v>
      </c>
      <c r="E251" s="4">
        <v>100000</v>
      </c>
      <c r="F251">
        <v>2008</v>
      </c>
      <c r="G251" t="s">
        <v>9</v>
      </c>
      <c r="I251" t="str">
        <f>IF(VLOOKUP(D251,Resources!A:B,2,FALSE)=0,"",VLOOKUP(D251,Resources!A:B,2,FALSE))</f>
        <v>N</v>
      </c>
    </row>
    <row r="252" spans="1:9" x14ac:dyDescent="0.2">
      <c r="A252">
        <v>990</v>
      </c>
      <c r="B252" t="str">
        <f t="shared" si="8"/>
        <v>Rose-Marie and Jack R Anderson Foundation_National Center for Policy Analysis200850000</v>
      </c>
      <c r="C252" t="s">
        <v>8</v>
      </c>
      <c r="D252" t="s">
        <v>53</v>
      </c>
      <c r="E252" s="4">
        <v>50000</v>
      </c>
      <c r="F252">
        <v>2008</v>
      </c>
      <c r="G252" t="s">
        <v>9</v>
      </c>
      <c r="I252" t="str">
        <f>IF(VLOOKUP(D252,Resources!A:B,2,FALSE)=0,"",VLOOKUP(D252,Resources!A:B,2,FALSE))</f>
        <v>Y</v>
      </c>
    </row>
    <row r="253" spans="1:9" x14ac:dyDescent="0.2">
      <c r="A253">
        <v>990</v>
      </c>
      <c r="B253" t="str">
        <f t="shared" si="8"/>
        <v>Rose-Marie and Jack R Anderson Foundation_Pathways200835350</v>
      </c>
      <c r="C253" t="s">
        <v>8</v>
      </c>
      <c r="D253" t="s">
        <v>60</v>
      </c>
      <c r="E253" s="4">
        <v>35350</v>
      </c>
      <c r="F253">
        <v>2008</v>
      </c>
      <c r="G253" t="s">
        <v>9</v>
      </c>
      <c r="I253" t="str">
        <f>IF(VLOOKUP(D253,Resources!A:B,2,FALSE)=0,"",VLOOKUP(D253,Resources!A:B,2,FALSE))</f>
        <v/>
      </c>
    </row>
    <row r="254" spans="1:9" x14ac:dyDescent="0.2">
      <c r="A254">
        <v>990</v>
      </c>
      <c r="B254" t="str">
        <f t="shared" si="8"/>
        <v>Rose-Marie and Jack R Anderson Foundation_Student Sponsor Partnership200825000</v>
      </c>
      <c r="C254" t="s">
        <v>8</v>
      </c>
      <c r="D254" t="s">
        <v>130</v>
      </c>
      <c r="E254" s="4">
        <v>25000</v>
      </c>
      <c r="F254">
        <v>2008</v>
      </c>
      <c r="G254" t="s">
        <v>9</v>
      </c>
      <c r="I254" t="str">
        <f>IF(VLOOKUP(D254,Resources!A:B,2,FALSE)=0,"",VLOOKUP(D254,Resources!A:B,2,FALSE))</f>
        <v/>
      </c>
    </row>
    <row r="255" spans="1:9" x14ac:dyDescent="0.2">
      <c r="A255">
        <v>990</v>
      </c>
      <c r="B255" t="str">
        <f t="shared" si="8"/>
        <v>Rose-Marie and Jack R Anderson Foundation_Vanguard Charitable Endowment Fund2008720000</v>
      </c>
      <c r="C255" t="s">
        <v>8</v>
      </c>
      <c r="D255" t="s">
        <v>79</v>
      </c>
      <c r="E255" s="4">
        <v>720000</v>
      </c>
      <c r="F255">
        <v>2008</v>
      </c>
      <c r="G255" t="s">
        <v>9</v>
      </c>
      <c r="I255" t="str">
        <f>IF(VLOOKUP(D255,Resources!A:B,2,FALSE)=0,"",VLOOKUP(D255,Resources!A:B,2,FALSE))</f>
        <v/>
      </c>
    </row>
    <row r="256" spans="1:9" x14ac:dyDescent="0.2">
      <c r="A256">
        <v>990</v>
      </c>
      <c r="B256" t="str">
        <f t="shared" si="8"/>
        <v>Rose-Marie and Jack R Anderson Foundation_Hillsdale College200810000</v>
      </c>
      <c r="C256" t="s">
        <v>8</v>
      </c>
      <c r="D256" t="s">
        <v>107</v>
      </c>
      <c r="E256" s="4">
        <v>10000</v>
      </c>
      <c r="F256">
        <v>2008</v>
      </c>
      <c r="G256" t="s">
        <v>9</v>
      </c>
      <c r="I256" t="str">
        <f>IF(VLOOKUP(D256,Resources!A:B,2,FALSE)=0,"",VLOOKUP(D256,Resources!A:B,2,FALSE))</f>
        <v/>
      </c>
    </row>
    <row r="257" spans="1:9" x14ac:dyDescent="0.2">
      <c r="A257">
        <v>990</v>
      </c>
      <c r="B257" t="str">
        <f t="shared" si="8"/>
        <v>Rose-Marie and Jack R Anderson Foundation_Floridians for School Choice200810000</v>
      </c>
      <c r="C257" t="s">
        <v>8</v>
      </c>
      <c r="D257" t="s">
        <v>194</v>
      </c>
      <c r="E257" s="4">
        <v>10000</v>
      </c>
      <c r="F257">
        <v>2008</v>
      </c>
      <c r="G257" t="s">
        <v>9</v>
      </c>
      <c r="I257" t="str">
        <f>IF(VLOOKUP(D257,Resources!A:B,2,FALSE)=0,"",VLOOKUP(D257,Resources!A:B,2,FALSE))</f>
        <v>Y</v>
      </c>
    </row>
    <row r="258" spans="1:9" x14ac:dyDescent="0.2">
      <c r="A258">
        <v>990</v>
      </c>
      <c r="B258" t="str">
        <f t="shared" si="8"/>
        <v>Rose-Marie and Jack R Anderson Foundation_Studentnewsdaily.com200815000</v>
      </c>
      <c r="C258" t="s">
        <v>8</v>
      </c>
      <c r="D258" t="s">
        <v>108</v>
      </c>
      <c r="E258" s="4">
        <v>15000</v>
      </c>
      <c r="F258">
        <v>2008</v>
      </c>
      <c r="G258" t="s">
        <v>9</v>
      </c>
      <c r="I258" t="str">
        <f>IF(VLOOKUP(D258,Resources!A:B,2,FALSE)=0,"",VLOOKUP(D258,Resources!A:B,2,FALSE))</f>
        <v>Y</v>
      </c>
    </row>
    <row r="259" spans="1:9" x14ac:dyDescent="0.2">
      <c r="A259">
        <v>990</v>
      </c>
      <c r="B259" t="str">
        <f t="shared" si="8"/>
        <v>Rose-Marie and Jack R Anderson Foundation_Indian River Hospital Foundation200810000</v>
      </c>
      <c r="C259" t="s">
        <v>8</v>
      </c>
      <c r="D259" t="s">
        <v>109</v>
      </c>
      <c r="E259" s="4">
        <v>10000</v>
      </c>
      <c r="F259">
        <v>2008</v>
      </c>
      <c r="G259" t="s">
        <v>9</v>
      </c>
      <c r="I259" t="str">
        <f>IF(VLOOKUP(D259,Resources!A:B,2,FALSE)=0,"",VLOOKUP(D259,Resources!A:B,2,FALSE))</f>
        <v>N</v>
      </c>
    </row>
    <row r="260" spans="1:9" x14ac:dyDescent="0.2">
      <c r="A260">
        <v>990</v>
      </c>
      <c r="B260" t="str">
        <f t="shared" si="8"/>
        <v>Rose-Marie and Jack R Anderson Foundation_AIDS Research &amp; Treatment Center of the Treasure Coast200810000</v>
      </c>
      <c r="C260" t="s">
        <v>8</v>
      </c>
      <c r="D260" t="s">
        <v>110</v>
      </c>
      <c r="E260" s="4">
        <v>10000</v>
      </c>
      <c r="F260">
        <v>2008</v>
      </c>
      <c r="G260" t="s">
        <v>9</v>
      </c>
      <c r="I260" t="str">
        <f>IF(VLOOKUP(D260,Resources!A:B,2,FALSE)=0,"",VLOOKUP(D260,Resources!A:B,2,FALSE))</f>
        <v>N</v>
      </c>
    </row>
    <row r="261" spans="1:9" x14ac:dyDescent="0.2">
      <c r="A261">
        <v>990</v>
      </c>
      <c r="B261" t="str">
        <f t="shared" si="8"/>
        <v>Rose-Marie and Jack R Anderson Foundation_Leukemia and Lymphoma Society20081000</v>
      </c>
      <c r="C261" t="s">
        <v>8</v>
      </c>
      <c r="D261" t="s">
        <v>111</v>
      </c>
      <c r="E261" s="4">
        <v>1000</v>
      </c>
      <c r="F261">
        <v>2008</v>
      </c>
      <c r="G261" t="s">
        <v>9</v>
      </c>
      <c r="I261" t="str">
        <f>IF(VLOOKUP(D261,Resources!A:B,2,FALSE)=0,"",VLOOKUP(D261,Resources!A:B,2,FALSE))</f>
        <v>N</v>
      </c>
    </row>
    <row r="262" spans="1:9" x14ac:dyDescent="0.2">
      <c r="A262">
        <v>990</v>
      </c>
      <c r="B262" t="str">
        <f t="shared" si="8"/>
        <v>Rose-Marie and Jack R Anderson Foundation_Heard Museum200810000</v>
      </c>
      <c r="C262" t="s">
        <v>8</v>
      </c>
      <c r="D262" t="s">
        <v>35</v>
      </c>
      <c r="E262" s="4">
        <v>10000</v>
      </c>
      <c r="F262">
        <v>2008</v>
      </c>
      <c r="G262" t="s">
        <v>9</v>
      </c>
      <c r="I262" t="str">
        <f>IF(VLOOKUP(D262,Resources!A:B,2,FALSE)=0,"",VLOOKUP(D262,Resources!A:B,2,FALSE))</f>
        <v>N</v>
      </c>
    </row>
    <row r="263" spans="1:9" x14ac:dyDescent="0.2">
      <c r="A263">
        <v>990</v>
      </c>
      <c r="B263" t="str">
        <f t="shared" si="8"/>
        <v>Rose-Marie and Jack R Anderson Foundation_United Methodist Children's Home200810000</v>
      </c>
      <c r="C263" t="s">
        <v>8</v>
      </c>
      <c r="D263" t="s">
        <v>70</v>
      </c>
      <c r="E263" s="4">
        <v>10000</v>
      </c>
      <c r="F263">
        <v>2008</v>
      </c>
      <c r="G263" t="s">
        <v>9</v>
      </c>
      <c r="I263" t="str">
        <f>IF(VLOOKUP(D263,Resources!A:B,2,FALSE)=0,"",VLOOKUP(D263,Resources!A:B,2,FALSE))</f>
        <v>N</v>
      </c>
    </row>
    <row r="264" spans="1:9" x14ac:dyDescent="0.2">
      <c r="A264">
        <v>990</v>
      </c>
      <c r="B264" t="str">
        <f t="shared" ref="B264:B286" si="9">C264&amp;"_"&amp;D264&amp;F264&amp;E264</f>
        <v>Rose-Marie and Jack R Anderson Foundation_The Boggy Creek Gang2009500</v>
      </c>
      <c r="C264" t="s">
        <v>8</v>
      </c>
      <c r="D264" t="s">
        <v>112</v>
      </c>
      <c r="E264" s="4">
        <v>500</v>
      </c>
      <c r="F264">
        <v>2009</v>
      </c>
      <c r="G264" t="s">
        <v>9</v>
      </c>
      <c r="I264" t="str">
        <f>IF(VLOOKUP(D264,Resources!A:B,2,FALSE)=0,"",VLOOKUP(D264,Resources!A:B,2,FALSE))</f>
        <v>N</v>
      </c>
    </row>
    <row r="265" spans="1:9" x14ac:dyDescent="0.2">
      <c r="A265">
        <v>990</v>
      </c>
      <c r="B265" t="str">
        <f t="shared" si="9"/>
        <v>Rose-Marie and Jack R Anderson Foundation_Cato Institute200960000</v>
      </c>
      <c r="C265" t="s">
        <v>8</v>
      </c>
      <c r="D265" t="s">
        <v>88</v>
      </c>
      <c r="E265" s="4">
        <v>60000</v>
      </c>
      <c r="F265">
        <v>2009</v>
      </c>
      <c r="G265" t="s">
        <v>9</v>
      </c>
      <c r="I265" t="str">
        <f>IF(VLOOKUP(D265,Resources!A:B,2,FALSE)=0,"",VLOOKUP(D265,Resources!A:B,2,FALSE))</f>
        <v>Y</v>
      </c>
    </row>
    <row r="266" spans="1:9" x14ac:dyDescent="0.2">
      <c r="A266">
        <v>990</v>
      </c>
      <c r="B266" t="str">
        <f t="shared" si="9"/>
        <v>Rose-Marie and Jack R Anderson Foundation_Children's Scholarship Fund2009400000</v>
      </c>
      <c r="C266" t="s">
        <v>8</v>
      </c>
      <c r="D266" t="s">
        <v>20</v>
      </c>
      <c r="E266" s="4">
        <v>400000</v>
      </c>
      <c r="F266">
        <v>2009</v>
      </c>
      <c r="G266" t="s">
        <v>9</v>
      </c>
      <c r="I266" t="str">
        <f>IF(VLOOKUP(D266,Resources!A:B,2,FALSE)=0,"",VLOOKUP(D266,Resources!A:B,2,FALSE))</f>
        <v/>
      </c>
    </row>
    <row r="267" spans="1:9" x14ac:dyDescent="0.2">
      <c r="A267">
        <v>990</v>
      </c>
      <c r="B267" t="str">
        <f t="shared" si="9"/>
        <v>Rose-Marie and Jack R Anderson Foundation_Columbia Business School200935000</v>
      </c>
      <c r="C267" t="s">
        <v>8</v>
      </c>
      <c r="D267" t="s">
        <v>80</v>
      </c>
      <c r="E267" s="4">
        <v>35000</v>
      </c>
      <c r="F267">
        <v>2009</v>
      </c>
      <c r="G267" t="s">
        <v>9</v>
      </c>
      <c r="I267" t="str">
        <f>IF(VLOOKUP(D267,Resources!A:B,2,FALSE)=0,"",VLOOKUP(D267,Resources!A:B,2,FALSE))</f>
        <v/>
      </c>
    </row>
    <row r="268" spans="1:9" x14ac:dyDescent="0.2">
      <c r="A268">
        <v>990</v>
      </c>
      <c r="B268" t="str">
        <f t="shared" si="9"/>
        <v>Rose-Marie and Jack R Anderson Foundation_Commonwealth Foundation200940000</v>
      </c>
      <c r="C268" t="s">
        <v>8</v>
      </c>
      <c r="D268" t="s">
        <v>23</v>
      </c>
      <c r="E268" s="4">
        <v>40000</v>
      </c>
      <c r="F268">
        <v>2009</v>
      </c>
      <c r="G268" t="s">
        <v>9</v>
      </c>
      <c r="I268" t="str">
        <f>IF(VLOOKUP(D268,Resources!A:B,2,FALSE)=0,"",VLOOKUP(D268,Resources!A:B,2,FALSE))</f>
        <v>Y</v>
      </c>
    </row>
    <row r="269" spans="1:9" x14ac:dyDescent="0.2">
      <c r="A269">
        <v>990</v>
      </c>
      <c r="B269" t="str">
        <f t="shared" si="9"/>
        <v>Rose-Marie and Jack R Anderson Foundation_Endowment for Inner-City Education200925000</v>
      </c>
      <c r="C269" t="s">
        <v>8</v>
      </c>
      <c r="D269" t="s">
        <v>90</v>
      </c>
      <c r="E269" s="4">
        <v>25000</v>
      </c>
      <c r="F269">
        <v>2009</v>
      </c>
      <c r="G269" t="s">
        <v>9</v>
      </c>
      <c r="I269" t="str">
        <f>IF(VLOOKUP(D269,Resources!A:B,2,FALSE)=0,"",VLOOKUP(D269,Resources!A:B,2,FALSE))</f>
        <v>N</v>
      </c>
    </row>
    <row r="270" spans="1:9" x14ac:dyDescent="0.2">
      <c r="A270">
        <v>990</v>
      </c>
      <c r="B270" t="str">
        <f t="shared" si="9"/>
        <v>Rose-Marie and Jack R Anderson Foundation_CPR Education2009100000</v>
      </c>
      <c r="C270" t="s">
        <v>8</v>
      </c>
      <c r="D270" t="s">
        <v>113</v>
      </c>
      <c r="E270" s="4">
        <v>100000</v>
      </c>
      <c r="F270">
        <v>2009</v>
      </c>
      <c r="G270" t="s">
        <v>9</v>
      </c>
      <c r="I270" t="str">
        <f>IF(VLOOKUP(D270,Resources!A:B,2,FALSE)=0,"",VLOOKUP(D270,Resources!A:B,2,FALSE))</f>
        <v>N</v>
      </c>
    </row>
    <row r="271" spans="1:9" x14ac:dyDescent="0.2">
      <c r="A271">
        <v>990</v>
      </c>
      <c r="B271" t="str">
        <f t="shared" si="9"/>
        <v>Rose-Marie and Jack R Anderson Foundation_From K-1 Capital Partners2009113</v>
      </c>
      <c r="C271" t="s">
        <v>8</v>
      </c>
      <c r="D271" t="s">
        <v>116</v>
      </c>
      <c r="E271" s="4">
        <v>113</v>
      </c>
      <c r="F271">
        <v>2009</v>
      </c>
      <c r="G271" t="s">
        <v>9</v>
      </c>
      <c r="I271" t="str">
        <f>IF(VLOOKUP(D271,Resources!A:B,2,FALSE)=0,"",VLOOKUP(D271,Resources!A:B,2,FALSE))</f>
        <v/>
      </c>
    </row>
    <row r="272" spans="1:9" x14ac:dyDescent="0.2">
      <c r="A272">
        <v>990</v>
      </c>
      <c r="B272" t="str">
        <f t="shared" si="9"/>
        <v>Rose-Marie and Jack R Anderson Foundation_East Meets West Foundation200957322</v>
      </c>
      <c r="C272" t="s">
        <v>8</v>
      </c>
      <c r="D272" t="s">
        <v>102</v>
      </c>
      <c r="E272" s="4">
        <v>57322</v>
      </c>
      <c r="F272">
        <v>2009</v>
      </c>
      <c r="G272" t="s">
        <v>9</v>
      </c>
      <c r="I272" t="str">
        <f>IF(VLOOKUP(D272,Resources!A:B,2,FALSE)=0,"",VLOOKUP(D272,Resources!A:B,2,FALSE))</f>
        <v>N</v>
      </c>
    </row>
    <row r="273" spans="1:9" x14ac:dyDescent="0.2">
      <c r="A273">
        <v>990</v>
      </c>
      <c r="B273" t="str">
        <f t="shared" si="9"/>
        <v>Rose-Marie and Jack R Anderson Foundation_Heard Museum200910000</v>
      </c>
      <c r="C273" t="s">
        <v>8</v>
      </c>
      <c r="D273" t="s">
        <v>35</v>
      </c>
      <c r="E273" s="4">
        <v>10000</v>
      </c>
      <c r="F273">
        <v>2009</v>
      </c>
      <c r="G273" t="s">
        <v>9</v>
      </c>
      <c r="I273" t="str">
        <f>IF(VLOOKUP(D273,Resources!A:B,2,FALSE)=0,"",VLOOKUP(D273,Resources!A:B,2,FALSE))</f>
        <v>N</v>
      </c>
    </row>
    <row r="274" spans="1:9" x14ac:dyDescent="0.2">
      <c r="A274">
        <v>990</v>
      </c>
      <c r="B274" t="str">
        <f t="shared" si="9"/>
        <v>Rose-Marie and Jack R Anderson Foundation_First Community Foundation20095000</v>
      </c>
      <c r="C274" t="s">
        <v>8</v>
      </c>
      <c r="D274" t="s">
        <v>114</v>
      </c>
      <c r="E274" s="4">
        <v>5000</v>
      </c>
      <c r="F274">
        <v>2009</v>
      </c>
      <c r="G274" t="s">
        <v>9</v>
      </c>
      <c r="I274" t="str">
        <f>IF(VLOOKUP(D274,Resources!A:B,2,FALSE)=0,"",VLOOKUP(D274,Resources!A:B,2,FALSE))</f>
        <v>N</v>
      </c>
    </row>
    <row r="275" spans="1:9" x14ac:dyDescent="0.2">
      <c r="A275">
        <v>990</v>
      </c>
      <c r="B275" t="str">
        <f t="shared" si="9"/>
        <v>Rose-Marie and Jack R Anderson Foundation_Hoover Institution2009200000</v>
      </c>
      <c r="C275" t="s">
        <v>8</v>
      </c>
      <c r="D275" t="s">
        <v>37</v>
      </c>
      <c r="E275" s="4">
        <v>200000</v>
      </c>
      <c r="F275">
        <v>2009</v>
      </c>
      <c r="G275" t="s">
        <v>9</v>
      </c>
      <c r="I275" t="str">
        <f>IF(VLOOKUP(D275,Resources!A:B,2,FALSE)=0,"",VLOOKUP(D275,Resources!A:B,2,FALSE))</f>
        <v>Y</v>
      </c>
    </row>
    <row r="276" spans="1:9" x14ac:dyDescent="0.2">
      <c r="A276">
        <v>990</v>
      </c>
      <c r="B276" t="str">
        <f t="shared" si="9"/>
        <v>Rose-Marie and Jack R Anderson Foundation_Indian River Hospital Foundation200910000</v>
      </c>
      <c r="C276" t="s">
        <v>8</v>
      </c>
      <c r="D276" t="s">
        <v>109</v>
      </c>
      <c r="E276" s="4">
        <v>10000</v>
      </c>
      <c r="F276">
        <v>2009</v>
      </c>
      <c r="G276" t="s">
        <v>9</v>
      </c>
      <c r="I276" t="str">
        <f>IF(VLOOKUP(D276,Resources!A:B,2,FALSE)=0,"",VLOOKUP(D276,Resources!A:B,2,FALSE))</f>
        <v>N</v>
      </c>
    </row>
    <row r="277" spans="1:9" x14ac:dyDescent="0.2">
      <c r="A277">
        <v>990</v>
      </c>
      <c r="B277" t="str">
        <f t="shared" si="9"/>
        <v>Rose-Marie and Jack R Anderson Foundation_Kappa Delta Foundation200935000</v>
      </c>
      <c r="C277" t="s">
        <v>8</v>
      </c>
      <c r="D277" t="s">
        <v>100</v>
      </c>
      <c r="E277" s="4">
        <v>35000</v>
      </c>
      <c r="F277">
        <v>2009</v>
      </c>
      <c r="G277" t="s">
        <v>9</v>
      </c>
      <c r="I277" t="str">
        <f>IF(VLOOKUP(D277,Resources!A:B,2,FALSE)=0,"",VLOOKUP(D277,Resources!A:B,2,FALSE))</f>
        <v/>
      </c>
    </row>
    <row r="278" spans="1:9" x14ac:dyDescent="0.2">
      <c r="A278">
        <v>990</v>
      </c>
      <c r="B278" t="str">
        <f t="shared" si="9"/>
        <v>Rose-Marie and Jack R Anderson Foundation_From K-1 The Burton Partnership20091</v>
      </c>
      <c r="C278" t="s">
        <v>8</v>
      </c>
      <c r="D278" t="s">
        <v>115</v>
      </c>
      <c r="E278" s="4">
        <v>1</v>
      </c>
      <c r="F278">
        <v>2009</v>
      </c>
      <c r="G278" t="s">
        <v>9</v>
      </c>
      <c r="I278" t="str">
        <f>IF(VLOOKUP(D278,Resources!A:B,2,FALSE)=0,"",VLOOKUP(D278,Resources!A:B,2,FALSE))</f>
        <v/>
      </c>
    </row>
    <row r="279" spans="1:9" x14ac:dyDescent="0.2">
      <c r="A279">
        <v>990</v>
      </c>
      <c r="B279" t="str">
        <f t="shared" si="9"/>
        <v>Rose-Marie and Jack R Anderson Foundation_Milton &amp; Rose D. Friedman Foundation2009400000</v>
      </c>
      <c r="C279" t="s">
        <v>8</v>
      </c>
      <c r="D279" t="s">
        <v>51</v>
      </c>
      <c r="E279" s="4">
        <v>400000</v>
      </c>
      <c r="F279">
        <v>2009</v>
      </c>
      <c r="G279" t="s">
        <v>9</v>
      </c>
      <c r="I279" t="str">
        <f>IF(VLOOKUP(D279,Resources!A:B,2,FALSE)=0,"",VLOOKUP(D279,Resources!A:B,2,FALSE))</f>
        <v>Y</v>
      </c>
    </row>
    <row r="280" spans="1:9" x14ac:dyDescent="0.2">
      <c r="A280">
        <v>990</v>
      </c>
      <c r="B280" t="str">
        <f t="shared" si="9"/>
        <v>Rose-Marie and Jack R Anderson Foundation_National Academies200972000</v>
      </c>
      <c r="C280" t="s">
        <v>8</v>
      </c>
      <c r="D280" t="s">
        <v>95</v>
      </c>
      <c r="E280" s="4">
        <v>72000</v>
      </c>
      <c r="F280">
        <v>2009</v>
      </c>
      <c r="G280" t="s">
        <v>9</v>
      </c>
      <c r="I280" t="str">
        <f>IF(VLOOKUP(D280,Resources!A:B,2,FALSE)=0,"",VLOOKUP(D280,Resources!A:B,2,FALSE))</f>
        <v>N</v>
      </c>
    </row>
    <row r="281" spans="1:9" x14ac:dyDescent="0.2">
      <c r="A281">
        <v>990</v>
      </c>
      <c r="B281" t="str">
        <f t="shared" si="9"/>
        <v>Rose-Marie and Jack R Anderson Foundation_National Center for Policy Analysis200965000</v>
      </c>
      <c r="C281" t="s">
        <v>8</v>
      </c>
      <c r="D281" t="s">
        <v>53</v>
      </c>
      <c r="E281" s="4">
        <v>65000</v>
      </c>
      <c r="F281">
        <v>2009</v>
      </c>
      <c r="G281" t="s">
        <v>9</v>
      </c>
      <c r="I281" t="str">
        <f>IF(VLOOKUP(D281,Resources!A:B,2,FALSE)=0,"",VLOOKUP(D281,Resources!A:B,2,FALSE))</f>
        <v>Y</v>
      </c>
    </row>
    <row r="282" spans="1:9" x14ac:dyDescent="0.2">
      <c r="A282">
        <v>990</v>
      </c>
      <c r="B282" t="str">
        <f t="shared" si="9"/>
        <v>Rose-Marie and Jack R Anderson Foundation_Pathways200924750</v>
      </c>
      <c r="C282" t="s">
        <v>8</v>
      </c>
      <c r="D282" t="s">
        <v>60</v>
      </c>
      <c r="E282" s="4">
        <v>24750</v>
      </c>
      <c r="F282">
        <v>2009</v>
      </c>
      <c r="G282" t="s">
        <v>9</v>
      </c>
      <c r="I282" t="str">
        <f>IF(VLOOKUP(D282,Resources!A:B,2,FALSE)=0,"",VLOOKUP(D282,Resources!A:B,2,FALSE))</f>
        <v/>
      </c>
    </row>
    <row r="283" spans="1:9" x14ac:dyDescent="0.2">
      <c r="A283">
        <v>990</v>
      </c>
      <c r="B283" t="str">
        <f t="shared" si="9"/>
        <v>Rose-Marie and Jack R Anderson Foundation_Student Sponsor Partnership200925000</v>
      </c>
      <c r="C283" t="s">
        <v>8</v>
      </c>
      <c r="D283" t="s">
        <v>130</v>
      </c>
      <c r="E283" s="4">
        <v>25000</v>
      </c>
      <c r="F283">
        <v>2009</v>
      </c>
      <c r="G283" t="s">
        <v>9</v>
      </c>
      <c r="I283" t="str">
        <f>IF(VLOOKUP(D283,Resources!A:B,2,FALSE)=0,"",VLOOKUP(D283,Resources!A:B,2,FALSE))</f>
        <v/>
      </c>
    </row>
    <row r="284" spans="1:9" x14ac:dyDescent="0.2">
      <c r="A284">
        <v>990</v>
      </c>
      <c r="B284" t="str">
        <f t="shared" si="9"/>
        <v>Rose-Marie and Jack R Anderson Foundation_Studentnewsdaily.com200920000</v>
      </c>
      <c r="C284" t="s">
        <v>8</v>
      </c>
      <c r="D284" t="s">
        <v>108</v>
      </c>
      <c r="E284" s="4">
        <v>20000</v>
      </c>
      <c r="F284">
        <v>2009</v>
      </c>
      <c r="G284" t="s">
        <v>9</v>
      </c>
      <c r="I284" t="str">
        <f>IF(VLOOKUP(D284,Resources!A:B,2,FALSE)=0,"",VLOOKUP(D284,Resources!A:B,2,FALSE))</f>
        <v>Y</v>
      </c>
    </row>
    <row r="285" spans="1:9" x14ac:dyDescent="0.2">
      <c r="A285">
        <v>990</v>
      </c>
      <c r="B285" t="str">
        <f t="shared" si="9"/>
        <v>Rose-Marie and Jack R Anderson Foundation_United Methodist Children's Home200910000</v>
      </c>
      <c r="C285" t="s">
        <v>8</v>
      </c>
      <c r="D285" t="s">
        <v>70</v>
      </c>
      <c r="E285" s="4">
        <v>10000</v>
      </c>
      <c r="F285">
        <v>2009</v>
      </c>
      <c r="G285" t="s">
        <v>9</v>
      </c>
      <c r="I285" t="str">
        <f>IF(VLOOKUP(D285,Resources!A:B,2,FALSE)=0,"",VLOOKUP(D285,Resources!A:B,2,FALSE))</f>
        <v>N</v>
      </c>
    </row>
    <row r="286" spans="1:9" x14ac:dyDescent="0.2">
      <c r="A286">
        <v>990</v>
      </c>
      <c r="B286" t="str">
        <f t="shared" si="9"/>
        <v>Rose-Marie and Jack R Anderson Foundation_Vanguard Charitable Endowment Fund2009670000</v>
      </c>
      <c r="C286" t="s">
        <v>8</v>
      </c>
      <c r="D286" t="s">
        <v>79</v>
      </c>
      <c r="E286" s="4">
        <v>670000</v>
      </c>
      <c r="F286">
        <v>2009</v>
      </c>
      <c r="G286" t="s">
        <v>9</v>
      </c>
      <c r="I286" t="str">
        <f>IF(VLOOKUP(D286,Resources!A:B,2,FALSE)=0,"",VLOOKUP(D286,Resources!A:B,2,FALSE))</f>
        <v/>
      </c>
    </row>
    <row r="287" spans="1:9" x14ac:dyDescent="0.2">
      <c r="A287">
        <v>990</v>
      </c>
      <c r="B287" t="str">
        <f t="shared" ref="B287:B311" si="10">C287&amp;"_"&amp;D287&amp;F287&amp;E287</f>
        <v>Rose-Marie and Jack R Anderson Foundation_Cato Institute201060000</v>
      </c>
      <c r="C287" t="s">
        <v>8</v>
      </c>
      <c r="D287" t="s">
        <v>88</v>
      </c>
      <c r="E287" s="4">
        <v>60000</v>
      </c>
      <c r="F287">
        <v>2010</v>
      </c>
      <c r="G287" t="s">
        <v>9</v>
      </c>
      <c r="I287" t="str">
        <f>IF(VLOOKUP(D287,Resources!A:B,2,FALSE)=0,"",VLOOKUP(D287,Resources!A:B,2,FALSE))</f>
        <v>Y</v>
      </c>
    </row>
    <row r="288" spans="1:9" x14ac:dyDescent="0.2">
      <c r="A288">
        <v>990</v>
      </c>
      <c r="B288" t="str">
        <f t="shared" si="10"/>
        <v>Rose-Marie and Jack R Anderson Foundation_Children's Scholarship Fund2010400000</v>
      </c>
      <c r="C288" t="s">
        <v>8</v>
      </c>
      <c r="D288" t="s">
        <v>20</v>
      </c>
      <c r="E288" s="4">
        <v>400000</v>
      </c>
      <c r="F288">
        <v>2010</v>
      </c>
      <c r="G288" t="s">
        <v>9</v>
      </c>
      <c r="I288" t="str">
        <f>IF(VLOOKUP(D288,Resources!A:B,2,FALSE)=0,"",VLOOKUP(D288,Resources!A:B,2,FALSE))</f>
        <v/>
      </c>
    </row>
    <row r="289" spans="1:9" x14ac:dyDescent="0.2">
      <c r="A289">
        <v>990</v>
      </c>
      <c r="B289" t="str">
        <f t="shared" si="10"/>
        <v>Rose-Marie and Jack R Anderson Foundation_Columbia Business School201025000</v>
      </c>
      <c r="C289" t="s">
        <v>8</v>
      </c>
      <c r="D289" t="s">
        <v>80</v>
      </c>
      <c r="E289" s="4">
        <v>25000</v>
      </c>
      <c r="F289">
        <v>2010</v>
      </c>
      <c r="G289" t="s">
        <v>9</v>
      </c>
      <c r="I289" t="str">
        <f>IF(VLOOKUP(D289,Resources!A:B,2,FALSE)=0,"",VLOOKUP(D289,Resources!A:B,2,FALSE))</f>
        <v/>
      </c>
    </row>
    <row r="290" spans="1:9" x14ac:dyDescent="0.2">
      <c r="A290">
        <v>990</v>
      </c>
      <c r="B290" t="str">
        <f t="shared" si="10"/>
        <v>Rose-Marie and Jack R Anderson Foundation_Commonwealth Foundation201040000</v>
      </c>
      <c r="C290" t="s">
        <v>8</v>
      </c>
      <c r="D290" t="s">
        <v>23</v>
      </c>
      <c r="E290" s="4">
        <v>40000</v>
      </c>
      <c r="F290">
        <v>2010</v>
      </c>
      <c r="G290" t="s">
        <v>9</v>
      </c>
      <c r="I290" t="str">
        <f>IF(VLOOKUP(D290,Resources!A:B,2,FALSE)=0,"",VLOOKUP(D290,Resources!A:B,2,FALSE))</f>
        <v>Y</v>
      </c>
    </row>
    <row r="291" spans="1:9" x14ac:dyDescent="0.2">
      <c r="A291">
        <v>990</v>
      </c>
      <c r="B291" t="str">
        <f t="shared" si="10"/>
        <v>Rose-Marie and Jack R Anderson Foundation_Endowment for Inner-City Education201025000</v>
      </c>
      <c r="C291" t="s">
        <v>8</v>
      </c>
      <c r="D291" t="s">
        <v>90</v>
      </c>
      <c r="E291" s="4">
        <v>25000</v>
      </c>
      <c r="F291">
        <v>2010</v>
      </c>
      <c r="G291" t="s">
        <v>9</v>
      </c>
      <c r="I291" t="str">
        <f>IF(VLOOKUP(D291,Resources!A:B,2,FALSE)=0,"",VLOOKUP(D291,Resources!A:B,2,FALSE))</f>
        <v>N</v>
      </c>
    </row>
    <row r="292" spans="1:9" x14ac:dyDescent="0.2">
      <c r="A292">
        <v>990</v>
      </c>
      <c r="B292" t="str">
        <f t="shared" si="10"/>
        <v>Rose-Marie and Jack R Anderson Foundation_From K-1 Capital Partners2010182</v>
      </c>
      <c r="C292" t="s">
        <v>8</v>
      </c>
      <c r="D292" t="s">
        <v>116</v>
      </c>
      <c r="E292" s="4">
        <v>182</v>
      </c>
      <c r="F292">
        <v>2010</v>
      </c>
      <c r="G292" t="s">
        <v>9</v>
      </c>
      <c r="I292" t="str">
        <f>IF(VLOOKUP(D292,Resources!A:B,2,FALSE)=0,"",VLOOKUP(D292,Resources!A:B,2,FALSE))</f>
        <v/>
      </c>
    </row>
    <row r="293" spans="1:9" x14ac:dyDescent="0.2">
      <c r="A293">
        <v>990</v>
      </c>
      <c r="B293" t="str">
        <f t="shared" si="10"/>
        <v>Rose-Marie and Jack R Anderson Foundation_From K-1 The Burton Partnership20103</v>
      </c>
      <c r="C293" t="s">
        <v>8</v>
      </c>
      <c r="D293" t="s">
        <v>115</v>
      </c>
      <c r="E293" s="4">
        <v>3</v>
      </c>
      <c r="F293">
        <v>2010</v>
      </c>
      <c r="G293" t="s">
        <v>9</v>
      </c>
      <c r="I293" t="str">
        <f>IF(VLOOKUP(D293,Resources!A:B,2,FALSE)=0,"",VLOOKUP(D293,Resources!A:B,2,FALSE))</f>
        <v/>
      </c>
    </row>
    <row r="294" spans="1:9" x14ac:dyDescent="0.2">
      <c r="A294">
        <v>990</v>
      </c>
      <c r="B294" t="str">
        <f t="shared" si="10"/>
        <v>Rose-Marie and Jack R Anderson Foundation_Heard Museum201010000</v>
      </c>
      <c r="C294" t="s">
        <v>8</v>
      </c>
      <c r="D294" t="s">
        <v>35</v>
      </c>
      <c r="E294" s="4">
        <v>10000</v>
      </c>
      <c r="F294">
        <v>2010</v>
      </c>
      <c r="G294" t="s">
        <v>9</v>
      </c>
      <c r="I294" t="str">
        <f>IF(VLOOKUP(D294,Resources!A:B,2,FALSE)=0,"",VLOOKUP(D294,Resources!A:B,2,FALSE))</f>
        <v>N</v>
      </c>
    </row>
    <row r="295" spans="1:9" x14ac:dyDescent="0.2">
      <c r="A295">
        <v>990</v>
      </c>
      <c r="B295" t="str">
        <f t="shared" si="10"/>
        <v>Rose-Marie and Jack R Anderson Foundation_Hoover Institution2010200000</v>
      </c>
      <c r="C295" t="s">
        <v>8</v>
      </c>
      <c r="D295" t="s">
        <v>37</v>
      </c>
      <c r="E295" s="4">
        <v>200000</v>
      </c>
      <c r="F295">
        <v>2010</v>
      </c>
      <c r="G295" t="s">
        <v>9</v>
      </c>
      <c r="I295" t="str">
        <f>IF(VLOOKUP(D295,Resources!A:B,2,FALSE)=0,"",VLOOKUP(D295,Resources!A:B,2,FALSE))</f>
        <v>Y</v>
      </c>
    </row>
    <row r="296" spans="1:9" x14ac:dyDescent="0.2">
      <c r="A296">
        <v>990</v>
      </c>
      <c r="B296" t="str">
        <f t="shared" si="10"/>
        <v>Rose-Marie and Jack R Anderson Foundation_Indian River Hospital Foundation201010000</v>
      </c>
      <c r="C296" t="s">
        <v>8</v>
      </c>
      <c r="D296" t="s">
        <v>109</v>
      </c>
      <c r="E296" s="4">
        <v>10000</v>
      </c>
      <c r="F296">
        <v>2010</v>
      </c>
      <c r="G296" t="s">
        <v>9</v>
      </c>
      <c r="I296" t="str">
        <f>IF(VLOOKUP(D296,Resources!A:B,2,FALSE)=0,"",VLOOKUP(D296,Resources!A:B,2,FALSE))</f>
        <v>N</v>
      </c>
    </row>
    <row r="297" spans="1:9" x14ac:dyDescent="0.2">
      <c r="A297">
        <v>990</v>
      </c>
      <c r="B297" t="str">
        <f t="shared" si="10"/>
        <v>Rose-Marie and Jack R Anderson Foundation_Kappa Delta Foundation201035000</v>
      </c>
      <c r="C297" t="s">
        <v>8</v>
      </c>
      <c r="D297" t="s">
        <v>100</v>
      </c>
      <c r="E297" s="4">
        <v>35000</v>
      </c>
      <c r="F297">
        <v>2010</v>
      </c>
      <c r="G297" t="s">
        <v>9</v>
      </c>
      <c r="I297" t="str">
        <f>IF(VLOOKUP(D297,Resources!A:B,2,FALSE)=0,"",VLOOKUP(D297,Resources!A:B,2,FALSE))</f>
        <v/>
      </c>
    </row>
    <row r="298" spans="1:9" x14ac:dyDescent="0.2">
      <c r="A298">
        <v>990</v>
      </c>
      <c r="B298" t="str">
        <f t="shared" si="10"/>
        <v>Rose-Marie and Jack R Anderson Foundation_Milton &amp; Rose D. Friedman Foundation2010400000</v>
      </c>
      <c r="C298" t="s">
        <v>8</v>
      </c>
      <c r="D298" t="s">
        <v>51</v>
      </c>
      <c r="E298" s="4">
        <v>400000</v>
      </c>
      <c r="F298">
        <v>2010</v>
      </c>
      <c r="G298" t="s">
        <v>9</v>
      </c>
      <c r="I298" t="str">
        <f>IF(VLOOKUP(D298,Resources!A:B,2,FALSE)=0,"",VLOOKUP(D298,Resources!A:B,2,FALSE))</f>
        <v>Y</v>
      </c>
    </row>
    <row r="299" spans="1:9" x14ac:dyDescent="0.2">
      <c r="A299">
        <v>990</v>
      </c>
      <c r="B299" t="str">
        <f t="shared" si="10"/>
        <v>Rose-Marie and Jack R Anderson Foundation_National Academies201066200</v>
      </c>
      <c r="C299" t="s">
        <v>8</v>
      </c>
      <c r="D299" t="s">
        <v>95</v>
      </c>
      <c r="E299" s="4">
        <v>66200</v>
      </c>
      <c r="F299">
        <v>2010</v>
      </c>
      <c r="G299" t="s">
        <v>9</v>
      </c>
      <c r="I299" t="str">
        <f>IF(VLOOKUP(D299,Resources!A:B,2,FALSE)=0,"",VLOOKUP(D299,Resources!A:B,2,FALSE))</f>
        <v>N</v>
      </c>
    </row>
    <row r="300" spans="1:9" x14ac:dyDescent="0.2">
      <c r="A300">
        <v>990</v>
      </c>
      <c r="B300" t="str">
        <f t="shared" si="10"/>
        <v>Rose-Marie and Jack R Anderson Foundation_National Center for Policy Analysis201050000</v>
      </c>
      <c r="C300" t="s">
        <v>8</v>
      </c>
      <c r="D300" t="s">
        <v>53</v>
      </c>
      <c r="E300" s="4">
        <v>50000</v>
      </c>
      <c r="F300">
        <v>2010</v>
      </c>
      <c r="G300" t="s">
        <v>9</v>
      </c>
      <c r="I300" t="str">
        <f>IF(VLOOKUP(D300,Resources!A:B,2,FALSE)=0,"",VLOOKUP(D300,Resources!A:B,2,FALSE))</f>
        <v>Y</v>
      </c>
    </row>
    <row r="301" spans="1:9" x14ac:dyDescent="0.2">
      <c r="A301">
        <v>990</v>
      </c>
      <c r="B301" t="str">
        <f t="shared" si="10"/>
        <v>Rose-Marie and Jack R Anderson Foundation_Pathways201024750</v>
      </c>
      <c r="C301" t="s">
        <v>8</v>
      </c>
      <c r="D301" t="s">
        <v>60</v>
      </c>
      <c r="E301" s="4">
        <v>24750</v>
      </c>
      <c r="F301">
        <v>2010</v>
      </c>
      <c r="G301" t="s">
        <v>9</v>
      </c>
      <c r="I301" t="str">
        <f>IF(VLOOKUP(D301,Resources!A:B,2,FALSE)=0,"",VLOOKUP(D301,Resources!A:B,2,FALSE))</f>
        <v/>
      </c>
    </row>
    <row r="302" spans="1:9" x14ac:dyDescent="0.2">
      <c r="A302">
        <v>990</v>
      </c>
      <c r="B302" t="str">
        <f t="shared" si="10"/>
        <v>Rose-Marie and Jack R Anderson Foundation_Student Sponsor Partnership201025000</v>
      </c>
      <c r="C302" t="s">
        <v>8</v>
      </c>
      <c r="D302" t="s">
        <v>130</v>
      </c>
      <c r="E302" s="4">
        <v>25000</v>
      </c>
      <c r="F302">
        <v>2010</v>
      </c>
      <c r="G302" t="s">
        <v>9</v>
      </c>
      <c r="I302" t="str">
        <f>IF(VLOOKUP(D302,Resources!A:B,2,FALSE)=0,"",VLOOKUP(D302,Resources!A:B,2,FALSE))</f>
        <v/>
      </c>
    </row>
    <row r="303" spans="1:9" x14ac:dyDescent="0.2">
      <c r="A303">
        <v>990</v>
      </c>
      <c r="B303" t="str">
        <f t="shared" si="10"/>
        <v>Rose-Marie and Jack R Anderson Foundation_United Methodist Children's Home201010000</v>
      </c>
      <c r="C303" t="s">
        <v>8</v>
      </c>
      <c r="D303" t="s">
        <v>70</v>
      </c>
      <c r="E303" s="4">
        <v>10000</v>
      </c>
      <c r="F303">
        <v>2010</v>
      </c>
      <c r="G303" t="s">
        <v>9</v>
      </c>
      <c r="I303" t="str">
        <f>IF(VLOOKUP(D303,Resources!A:B,2,FALSE)=0,"",VLOOKUP(D303,Resources!A:B,2,FALSE))</f>
        <v>N</v>
      </c>
    </row>
    <row r="304" spans="1:9" x14ac:dyDescent="0.2">
      <c r="A304">
        <v>990</v>
      </c>
      <c r="B304" t="str">
        <f t="shared" si="10"/>
        <v>Rose-Marie and Jack R Anderson Foundation_Vanguard Charitable Endowment Fund2010291000</v>
      </c>
      <c r="C304" t="s">
        <v>8</v>
      </c>
      <c r="D304" t="s">
        <v>79</v>
      </c>
      <c r="E304" s="4">
        <v>291000</v>
      </c>
      <c r="F304">
        <v>2010</v>
      </c>
      <c r="G304" t="s">
        <v>9</v>
      </c>
      <c r="I304" t="str">
        <f>IF(VLOOKUP(D304,Resources!A:B,2,FALSE)=0,"",VLOOKUP(D304,Resources!A:B,2,FALSE))</f>
        <v/>
      </c>
    </row>
    <row r="305" spans="1:9" x14ac:dyDescent="0.2">
      <c r="A305">
        <v>990</v>
      </c>
      <c r="B305" t="str">
        <f t="shared" si="10"/>
        <v>Rose-Marie and Jack R Anderson Foundation_DonorsTrust2010100000</v>
      </c>
      <c r="C305" t="s">
        <v>8</v>
      </c>
      <c r="D305" t="s">
        <v>117</v>
      </c>
      <c r="E305" s="4">
        <v>100000</v>
      </c>
      <c r="F305">
        <v>2010</v>
      </c>
      <c r="G305" t="s">
        <v>9</v>
      </c>
      <c r="I305" t="str">
        <f>IF(VLOOKUP(D305,Resources!A:B,2,FALSE)=0,"",VLOOKUP(D305,Resources!A:B,2,FALSE))</f>
        <v>Y</v>
      </c>
    </row>
    <row r="306" spans="1:9" x14ac:dyDescent="0.2">
      <c r="A306">
        <v>990</v>
      </c>
      <c r="B306" t="str">
        <f t="shared" si="10"/>
        <v>Rose-Marie and Jack R Anderson Foundation_Hillsdale College201050000</v>
      </c>
      <c r="C306" t="s">
        <v>8</v>
      </c>
      <c r="D306" t="s">
        <v>107</v>
      </c>
      <c r="E306" s="4">
        <v>50000</v>
      </c>
      <c r="F306">
        <v>2010</v>
      </c>
      <c r="G306" t="s">
        <v>9</v>
      </c>
      <c r="I306" t="str">
        <f>IF(VLOOKUP(D306,Resources!A:B,2,FALSE)=0,"",VLOOKUP(D306,Resources!A:B,2,FALSE))</f>
        <v/>
      </c>
    </row>
    <row r="307" spans="1:9" x14ac:dyDescent="0.2">
      <c r="A307">
        <v>990</v>
      </c>
      <c r="B307" t="str">
        <f t="shared" si="10"/>
        <v>Rose-Marie and Jack R Anderson Foundation_Miami University School of Business2010167827</v>
      </c>
      <c r="C307" t="s">
        <v>8</v>
      </c>
      <c r="D307" t="s">
        <v>50</v>
      </c>
      <c r="E307" s="4">
        <v>167827</v>
      </c>
      <c r="F307">
        <v>2010</v>
      </c>
      <c r="G307" t="s">
        <v>9</v>
      </c>
      <c r="I307" t="str">
        <f>IF(VLOOKUP(D307,Resources!A:B,2,FALSE)=0,"",VLOOKUP(D307,Resources!A:B,2,FALSE))</f>
        <v/>
      </c>
    </row>
    <row r="308" spans="1:9" x14ac:dyDescent="0.2">
      <c r="A308">
        <v>990</v>
      </c>
      <c r="B308" t="str">
        <f t="shared" si="10"/>
        <v>Rose-Marie and Jack R Anderson Foundation_Floridians for School Choice201020000</v>
      </c>
      <c r="C308" t="s">
        <v>8</v>
      </c>
      <c r="D308" t="s">
        <v>194</v>
      </c>
      <c r="E308" s="4">
        <v>20000</v>
      </c>
      <c r="F308">
        <v>2010</v>
      </c>
      <c r="G308" t="s">
        <v>9</v>
      </c>
      <c r="I308" t="str">
        <f>IF(VLOOKUP(D308,Resources!A:B,2,FALSE)=0,"",VLOOKUP(D308,Resources!A:B,2,FALSE))</f>
        <v>Y</v>
      </c>
    </row>
    <row r="309" spans="1:9" x14ac:dyDescent="0.2">
      <c r="A309">
        <v>990</v>
      </c>
      <c r="B309" t="str">
        <f t="shared" si="10"/>
        <v>Rose-Marie and Jack R Anderson Foundation_Greenwich Hospital201015000</v>
      </c>
      <c r="C309" t="s">
        <v>8</v>
      </c>
      <c r="D309" t="s">
        <v>106</v>
      </c>
      <c r="E309" s="4">
        <v>15000</v>
      </c>
      <c r="F309">
        <v>2010</v>
      </c>
      <c r="G309" t="s">
        <v>9</v>
      </c>
      <c r="I309" t="str">
        <f>IF(VLOOKUP(D309,Resources!A:B,2,FALSE)=0,"",VLOOKUP(D309,Resources!A:B,2,FALSE))</f>
        <v>N</v>
      </c>
    </row>
    <row r="310" spans="1:9" x14ac:dyDescent="0.2">
      <c r="A310">
        <v>990</v>
      </c>
      <c r="B310" t="str">
        <f t="shared" si="10"/>
        <v>Rose-Marie and Jack R Anderson Foundation_Metropolitan Museum of Art20108000</v>
      </c>
      <c r="C310" t="s">
        <v>8</v>
      </c>
      <c r="D310" t="s">
        <v>49</v>
      </c>
      <c r="E310" s="4">
        <v>8000</v>
      </c>
      <c r="F310">
        <v>2010</v>
      </c>
      <c r="G310" t="s">
        <v>9</v>
      </c>
      <c r="I310" t="str">
        <f>IF(VLOOKUP(D310,Resources!A:B,2,FALSE)=0,"",VLOOKUP(D310,Resources!A:B,2,FALSE))</f>
        <v>N</v>
      </c>
    </row>
    <row r="311" spans="1:9" x14ac:dyDescent="0.2">
      <c r="A311">
        <v>990</v>
      </c>
      <c r="B311" t="str">
        <f t="shared" si="10"/>
        <v>Rose-Marie and Jack R Anderson Foundation_Grandview Heights Marble Cliff Historical Society20105000</v>
      </c>
      <c r="C311" t="s">
        <v>8</v>
      </c>
      <c r="D311" t="s">
        <v>118</v>
      </c>
      <c r="E311" s="4">
        <v>5000</v>
      </c>
      <c r="F311">
        <v>2010</v>
      </c>
      <c r="G311" t="s">
        <v>9</v>
      </c>
      <c r="I311" t="str">
        <f>IF(VLOOKUP(D311,Resources!A:B,2,FALSE)=0,"",VLOOKUP(D311,Resources!A:B,2,FALSE))</f>
        <v>N</v>
      </c>
    </row>
    <row r="312" spans="1:9" x14ac:dyDescent="0.2">
      <c r="A312">
        <v>990</v>
      </c>
      <c r="B312" t="str">
        <f t="shared" ref="B312:B331" si="11">C312&amp;"_"&amp;D312&amp;F312&amp;E312</f>
        <v>Rose-Marie and Jack R Anderson Foundation_Columbia Business School201140000</v>
      </c>
      <c r="C312" t="s">
        <v>8</v>
      </c>
      <c r="D312" t="s">
        <v>80</v>
      </c>
      <c r="E312" s="4">
        <v>40000</v>
      </c>
      <c r="F312">
        <v>2011</v>
      </c>
      <c r="G312" t="s">
        <v>9</v>
      </c>
      <c r="I312" t="str">
        <f>IF(VLOOKUP(D312,Resources!A:B,2,FALSE)=0,"",VLOOKUP(D312,Resources!A:B,2,FALSE))</f>
        <v/>
      </c>
    </row>
    <row r="313" spans="1:9" x14ac:dyDescent="0.2">
      <c r="A313">
        <v>990</v>
      </c>
      <c r="B313" t="str">
        <f t="shared" si="11"/>
        <v>Rose-Marie and Jack R Anderson Foundation_Commonwealth Foundation201140000</v>
      </c>
      <c r="C313" t="s">
        <v>8</v>
      </c>
      <c r="D313" t="s">
        <v>23</v>
      </c>
      <c r="E313" s="4">
        <v>40000</v>
      </c>
      <c r="F313">
        <v>2011</v>
      </c>
      <c r="G313" t="s">
        <v>9</v>
      </c>
      <c r="I313" t="str">
        <f>IF(VLOOKUP(D313,Resources!A:B,2,FALSE)=0,"",VLOOKUP(D313,Resources!A:B,2,FALSE))</f>
        <v>Y</v>
      </c>
    </row>
    <row r="314" spans="1:9" x14ac:dyDescent="0.2">
      <c r="A314">
        <v>990</v>
      </c>
      <c r="B314" t="str">
        <f t="shared" si="11"/>
        <v>Rose-Marie and Jack R Anderson Foundation_DonorsTrust2011125000</v>
      </c>
      <c r="C314" t="s">
        <v>8</v>
      </c>
      <c r="D314" t="s">
        <v>117</v>
      </c>
      <c r="E314" s="4">
        <v>125000</v>
      </c>
      <c r="F314">
        <v>2011</v>
      </c>
      <c r="G314" t="s">
        <v>9</v>
      </c>
      <c r="I314" t="str">
        <f>IF(VLOOKUP(D314,Resources!A:B,2,FALSE)=0,"",VLOOKUP(D314,Resources!A:B,2,FALSE))</f>
        <v>Y</v>
      </c>
    </row>
    <row r="315" spans="1:9" x14ac:dyDescent="0.2">
      <c r="A315">
        <v>990</v>
      </c>
      <c r="B315" t="str">
        <f t="shared" si="11"/>
        <v>Rose-Marie and Jack R Anderson Foundation_Endowment for Inner-City Education201125000</v>
      </c>
      <c r="C315" t="s">
        <v>8</v>
      </c>
      <c r="D315" t="s">
        <v>90</v>
      </c>
      <c r="E315" s="4">
        <v>25000</v>
      </c>
      <c r="F315">
        <v>2011</v>
      </c>
      <c r="G315" t="s">
        <v>9</v>
      </c>
      <c r="I315" t="str">
        <f>IF(VLOOKUP(D315,Resources!A:B,2,FALSE)=0,"",VLOOKUP(D315,Resources!A:B,2,FALSE))</f>
        <v>N</v>
      </c>
    </row>
    <row r="316" spans="1:9" x14ac:dyDescent="0.2">
      <c r="A316">
        <v>990</v>
      </c>
      <c r="B316" t="str">
        <f t="shared" si="11"/>
        <v>Rose-Marie and Jack R Anderson Foundation_Floridians for School Choice201125000</v>
      </c>
      <c r="C316" t="s">
        <v>8</v>
      </c>
      <c r="D316" t="s">
        <v>194</v>
      </c>
      <c r="E316" s="4">
        <v>25000</v>
      </c>
      <c r="F316">
        <v>2011</v>
      </c>
      <c r="G316" t="s">
        <v>9</v>
      </c>
      <c r="I316" t="str">
        <f>IF(VLOOKUP(D316,Resources!A:B,2,FALSE)=0,"",VLOOKUP(D316,Resources!A:B,2,FALSE))</f>
        <v>Y</v>
      </c>
    </row>
    <row r="317" spans="1:9" x14ac:dyDescent="0.2">
      <c r="A317">
        <v>990</v>
      </c>
      <c r="B317" t="str">
        <f t="shared" si="11"/>
        <v>Rose-Marie and Jack R Anderson Foundation_From K-1 Capital Partners2011158</v>
      </c>
      <c r="C317" t="s">
        <v>8</v>
      </c>
      <c r="D317" t="s">
        <v>116</v>
      </c>
      <c r="E317" s="4">
        <v>158</v>
      </c>
      <c r="F317">
        <v>2011</v>
      </c>
      <c r="G317" t="s">
        <v>9</v>
      </c>
      <c r="I317" t="str">
        <f>IF(VLOOKUP(D317,Resources!A:B,2,FALSE)=0,"",VLOOKUP(D317,Resources!A:B,2,FALSE))</f>
        <v/>
      </c>
    </row>
    <row r="318" spans="1:9" x14ac:dyDescent="0.2">
      <c r="A318">
        <v>990</v>
      </c>
      <c r="B318" t="str">
        <f t="shared" si="11"/>
        <v>Rose-Marie and Jack R Anderson Foundation_From K-1 The Burton Partnership20111</v>
      </c>
      <c r="C318" t="s">
        <v>8</v>
      </c>
      <c r="D318" t="s">
        <v>115</v>
      </c>
      <c r="E318" s="4">
        <v>1</v>
      </c>
      <c r="F318">
        <v>2011</v>
      </c>
      <c r="G318" t="s">
        <v>9</v>
      </c>
      <c r="I318" t="str">
        <f>IF(VLOOKUP(D318,Resources!A:B,2,FALSE)=0,"",VLOOKUP(D318,Resources!A:B,2,FALSE))</f>
        <v/>
      </c>
    </row>
    <row r="319" spans="1:9" x14ac:dyDescent="0.2">
      <c r="A319">
        <v>990</v>
      </c>
      <c r="B319" t="str">
        <f t="shared" si="11"/>
        <v>Rose-Marie and Jack R Anderson Foundation_Greenwich Hospital201115000</v>
      </c>
      <c r="C319" t="s">
        <v>8</v>
      </c>
      <c r="D319" t="s">
        <v>106</v>
      </c>
      <c r="E319" s="4">
        <v>15000</v>
      </c>
      <c r="F319">
        <v>2011</v>
      </c>
      <c r="G319" t="s">
        <v>9</v>
      </c>
      <c r="I319" t="str">
        <f>IF(VLOOKUP(D319,Resources!A:B,2,FALSE)=0,"",VLOOKUP(D319,Resources!A:B,2,FALSE))</f>
        <v>N</v>
      </c>
    </row>
    <row r="320" spans="1:9" x14ac:dyDescent="0.2">
      <c r="A320">
        <v>990</v>
      </c>
      <c r="B320" t="str">
        <f t="shared" si="11"/>
        <v>Rose-Marie and Jack R Anderson Foundation_Heard Museum201110000</v>
      </c>
      <c r="C320" t="s">
        <v>8</v>
      </c>
      <c r="D320" t="s">
        <v>35</v>
      </c>
      <c r="E320" s="4">
        <v>10000</v>
      </c>
      <c r="F320">
        <v>2011</v>
      </c>
      <c r="G320" t="s">
        <v>9</v>
      </c>
      <c r="I320" t="str">
        <f>IF(VLOOKUP(D320,Resources!A:B,2,FALSE)=0,"",VLOOKUP(D320,Resources!A:B,2,FALSE))</f>
        <v>N</v>
      </c>
    </row>
    <row r="321" spans="1:9" x14ac:dyDescent="0.2">
      <c r="A321">
        <v>990</v>
      </c>
      <c r="B321" t="str">
        <f t="shared" si="11"/>
        <v>Rose-Marie and Jack R Anderson Foundation_Hoover Institution2011150000</v>
      </c>
      <c r="C321" t="s">
        <v>8</v>
      </c>
      <c r="D321" t="s">
        <v>37</v>
      </c>
      <c r="E321" s="4">
        <v>150000</v>
      </c>
      <c r="F321">
        <v>2011</v>
      </c>
      <c r="G321" t="s">
        <v>9</v>
      </c>
      <c r="I321" t="str">
        <f>IF(VLOOKUP(D321,Resources!A:B,2,FALSE)=0,"",VLOOKUP(D321,Resources!A:B,2,FALSE))</f>
        <v>Y</v>
      </c>
    </row>
    <row r="322" spans="1:9" x14ac:dyDescent="0.2">
      <c r="A322">
        <v>990</v>
      </c>
      <c r="B322" t="str">
        <f t="shared" si="11"/>
        <v>Rose-Marie and Jack R Anderson Foundation_Indian River Hospital Foundation201110000</v>
      </c>
      <c r="C322" t="s">
        <v>8</v>
      </c>
      <c r="D322" t="s">
        <v>109</v>
      </c>
      <c r="E322" s="4">
        <v>10000</v>
      </c>
      <c r="F322">
        <v>2011</v>
      </c>
      <c r="G322" t="s">
        <v>9</v>
      </c>
      <c r="I322" t="str">
        <f>IF(VLOOKUP(D322,Resources!A:B,2,FALSE)=0,"",VLOOKUP(D322,Resources!A:B,2,FALSE))</f>
        <v>N</v>
      </c>
    </row>
    <row r="323" spans="1:9" x14ac:dyDescent="0.2">
      <c r="A323">
        <v>990</v>
      </c>
      <c r="B323" t="str">
        <f t="shared" si="11"/>
        <v>Rose-Marie and Jack R Anderson Foundation_Kappa Delta Foundation201140000</v>
      </c>
      <c r="C323" t="s">
        <v>8</v>
      </c>
      <c r="D323" t="s">
        <v>100</v>
      </c>
      <c r="E323" s="4">
        <v>40000</v>
      </c>
      <c r="F323">
        <v>2011</v>
      </c>
      <c r="G323" t="s">
        <v>9</v>
      </c>
      <c r="I323" t="str">
        <f>IF(VLOOKUP(D323,Resources!A:B,2,FALSE)=0,"",VLOOKUP(D323,Resources!A:B,2,FALSE))</f>
        <v/>
      </c>
    </row>
    <row r="324" spans="1:9" x14ac:dyDescent="0.2">
      <c r="A324">
        <v>990</v>
      </c>
      <c r="B324" t="str">
        <f t="shared" si="11"/>
        <v>Rose-Marie and Jack R Anderson Foundation_Metropolitan Museum of Art20119000</v>
      </c>
      <c r="C324" t="s">
        <v>8</v>
      </c>
      <c r="D324" t="s">
        <v>49</v>
      </c>
      <c r="E324" s="4">
        <v>9000</v>
      </c>
      <c r="F324">
        <v>2011</v>
      </c>
      <c r="G324" t="s">
        <v>9</v>
      </c>
      <c r="I324" t="str">
        <f>IF(VLOOKUP(D324,Resources!A:B,2,FALSE)=0,"",VLOOKUP(D324,Resources!A:B,2,FALSE))</f>
        <v>N</v>
      </c>
    </row>
    <row r="325" spans="1:9" x14ac:dyDescent="0.2">
      <c r="A325">
        <v>990</v>
      </c>
      <c r="B325" t="str">
        <f t="shared" si="11"/>
        <v>Rose-Marie and Jack R Anderson Foundation_Miami University School of Business20115000</v>
      </c>
      <c r="C325" t="s">
        <v>8</v>
      </c>
      <c r="D325" t="s">
        <v>50</v>
      </c>
      <c r="E325" s="4">
        <v>5000</v>
      </c>
      <c r="F325">
        <v>2011</v>
      </c>
      <c r="G325" t="s">
        <v>9</v>
      </c>
      <c r="I325" t="str">
        <f>IF(VLOOKUP(D325,Resources!A:B,2,FALSE)=0,"",VLOOKUP(D325,Resources!A:B,2,FALSE))</f>
        <v/>
      </c>
    </row>
    <row r="326" spans="1:9" x14ac:dyDescent="0.2">
      <c r="A326">
        <v>990</v>
      </c>
      <c r="B326" t="str">
        <f t="shared" si="11"/>
        <v>Rose-Marie and Jack R Anderson Foundation_Milton &amp; Rose D. Friedman Foundation2011350000</v>
      </c>
      <c r="C326" t="s">
        <v>8</v>
      </c>
      <c r="D326" t="s">
        <v>51</v>
      </c>
      <c r="E326" s="4">
        <v>350000</v>
      </c>
      <c r="F326">
        <v>2011</v>
      </c>
      <c r="G326" t="s">
        <v>9</v>
      </c>
      <c r="I326" t="str">
        <f>IF(VLOOKUP(D326,Resources!A:B,2,FALSE)=0,"",VLOOKUP(D326,Resources!A:B,2,FALSE))</f>
        <v>Y</v>
      </c>
    </row>
    <row r="327" spans="1:9" x14ac:dyDescent="0.2">
      <c r="A327">
        <v>990</v>
      </c>
      <c r="B327" t="str">
        <f t="shared" si="11"/>
        <v>Rose-Marie and Jack R Anderson Foundation_National Academies201152400</v>
      </c>
      <c r="C327" t="s">
        <v>8</v>
      </c>
      <c r="D327" t="s">
        <v>95</v>
      </c>
      <c r="E327" s="4">
        <v>52400</v>
      </c>
      <c r="F327">
        <v>2011</v>
      </c>
      <c r="G327" t="s">
        <v>9</v>
      </c>
      <c r="I327" t="str">
        <f>IF(VLOOKUP(D327,Resources!A:B,2,FALSE)=0,"",VLOOKUP(D327,Resources!A:B,2,FALSE))</f>
        <v>N</v>
      </c>
    </row>
    <row r="328" spans="1:9" x14ac:dyDescent="0.2">
      <c r="A328">
        <v>990</v>
      </c>
      <c r="B328" t="str">
        <f t="shared" si="11"/>
        <v>Rose-Marie and Jack R Anderson Foundation_Pathways201135000</v>
      </c>
      <c r="C328" t="s">
        <v>8</v>
      </c>
      <c r="D328" t="s">
        <v>60</v>
      </c>
      <c r="E328" s="4">
        <v>35000</v>
      </c>
      <c r="F328">
        <v>2011</v>
      </c>
      <c r="G328" t="s">
        <v>9</v>
      </c>
      <c r="I328" t="str">
        <f>IF(VLOOKUP(D328,Resources!A:B,2,FALSE)=0,"",VLOOKUP(D328,Resources!A:B,2,FALSE))</f>
        <v/>
      </c>
    </row>
    <row r="329" spans="1:9" x14ac:dyDescent="0.2">
      <c r="A329">
        <v>990</v>
      </c>
      <c r="B329" t="str">
        <f t="shared" si="11"/>
        <v>Rose-Marie and Jack R Anderson Foundation_Student Sponsor Partnership201125000</v>
      </c>
      <c r="C329" t="s">
        <v>8</v>
      </c>
      <c r="D329" t="s">
        <v>130</v>
      </c>
      <c r="E329" s="4">
        <v>25000</v>
      </c>
      <c r="F329">
        <v>2011</v>
      </c>
      <c r="G329" t="s">
        <v>9</v>
      </c>
      <c r="I329" t="str">
        <f>IF(VLOOKUP(D329,Resources!A:B,2,FALSE)=0,"",VLOOKUP(D329,Resources!A:B,2,FALSE))</f>
        <v/>
      </c>
    </row>
    <row r="330" spans="1:9" x14ac:dyDescent="0.2">
      <c r="A330">
        <v>990</v>
      </c>
      <c r="B330" t="str">
        <f t="shared" si="11"/>
        <v>Rose-Marie and Jack R Anderson Foundation_United Methodist Children's Home201110000</v>
      </c>
      <c r="C330" t="s">
        <v>8</v>
      </c>
      <c r="D330" t="s">
        <v>70</v>
      </c>
      <c r="E330" s="4">
        <v>10000</v>
      </c>
      <c r="F330">
        <v>2011</v>
      </c>
      <c r="G330" t="s">
        <v>9</v>
      </c>
      <c r="I330" t="str">
        <f>IF(VLOOKUP(D330,Resources!A:B,2,FALSE)=0,"",VLOOKUP(D330,Resources!A:B,2,FALSE))</f>
        <v>N</v>
      </c>
    </row>
    <row r="331" spans="1:9" x14ac:dyDescent="0.2">
      <c r="A331">
        <v>990</v>
      </c>
      <c r="B331" t="str">
        <f t="shared" si="11"/>
        <v>Rose-Marie and Jack R Anderson Foundation_Hartwick College20115000</v>
      </c>
      <c r="C331" t="s">
        <v>8</v>
      </c>
      <c r="D331" t="s">
        <v>119</v>
      </c>
      <c r="E331" s="4">
        <v>5000</v>
      </c>
      <c r="F331">
        <v>2011</v>
      </c>
      <c r="G331" t="s">
        <v>9</v>
      </c>
      <c r="I331" t="str">
        <f>IF(VLOOKUP(D331,Resources!A:B,2,FALSE)=0,"",VLOOKUP(D331,Resources!A:B,2,FALSE))</f>
        <v>N</v>
      </c>
    </row>
    <row r="332" spans="1:9" x14ac:dyDescent="0.2">
      <c r="A332">
        <v>990</v>
      </c>
      <c r="B332" t="str">
        <f t="shared" ref="B332:B340" si="12">C332&amp;"_"&amp;D332&amp;F332&amp;E332</f>
        <v>Rose-Marie and Jack R Anderson Foundation_Holy Cross Community Outreach Service Fund20115000</v>
      </c>
      <c r="C332" t="s">
        <v>8</v>
      </c>
      <c r="D332" t="s">
        <v>120</v>
      </c>
      <c r="E332" s="4">
        <v>5000</v>
      </c>
      <c r="F332">
        <v>2011</v>
      </c>
      <c r="G332" t="s">
        <v>9</v>
      </c>
      <c r="I332" t="str">
        <f>IF(VLOOKUP(D332,Resources!A:B,2,FALSE)=0,"",VLOOKUP(D332,Resources!A:B,2,FALSE))</f>
        <v>N</v>
      </c>
    </row>
    <row r="333" spans="1:9" x14ac:dyDescent="0.2">
      <c r="A333">
        <v>990</v>
      </c>
      <c r="B333" t="str">
        <f t="shared" si="12"/>
        <v>Rose-Marie and Jack R Anderson Foundation_ICIVICS201125000</v>
      </c>
      <c r="C333" t="s">
        <v>8</v>
      </c>
      <c r="D333" t="s">
        <v>121</v>
      </c>
      <c r="E333" s="4">
        <v>25000</v>
      </c>
      <c r="F333">
        <v>2011</v>
      </c>
      <c r="G333" t="s">
        <v>9</v>
      </c>
      <c r="I333" t="str">
        <f>IF(VLOOKUP(D333,Resources!A:B,2,FALSE)=0,"",VLOOKUP(D333,Resources!A:B,2,FALSE))</f>
        <v>N</v>
      </c>
    </row>
    <row r="334" spans="1:9" x14ac:dyDescent="0.2">
      <c r="A334">
        <v>990</v>
      </c>
      <c r="B334" t="str">
        <f t="shared" si="12"/>
        <v>Rose-Marie and Jack R Anderson Foundation_Kipp Academy Nashville201120000</v>
      </c>
      <c r="C334" t="s">
        <v>8</v>
      </c>
      <c r="D334" t="s">
        <v>122</v>
      </c>
      <c r="E334" s="4">
        <v>20000</v>
      </c>
      <c r="F334">
        <v>2011</v>
      </c>
      <c r="G334" t="s">
        <v>9</v>
      </c>
      <c r="I334" t="str">
        <f>IF(VLOOKUP(D334,Resources!A:B,2,FALSE)=0,"",VLOOKUP(D334,Resources!A:B,2,FALSE))</f>
        <v/>
      </c>
    </row>
    <row r="335" spans="1:9" x14ac:dyDescent="0.2">
      <c r="A335">
        <v>990</v>
      </c>
      <c r="B335" t="str">
        <f t="shared" si="12"/>
        <v>Rose-Marie and Jack R Anderson Foundation_Lawrence School20115000</v>
      </c>
      <c r="C335" t="s">
        <v>8</v>
      </c>
      <c r="D335" t="s">
        <v>123</v>
      </c>
      <c r="E335" s="4">
        <v>5000</v>
      </c>
      <c r="F335">
        <v>2011</v>
      </c>
      <c r="G335" t="s">
        <v>9</v>
      </c>
      <c r="I335" t="str">
        <f>IF(VLOOKUP(D335,Resources!A:B,2,FALSE)=0,"",VLOOKUP(D335,Resources!A:B,2,FALSE))</f>
        <v/>
      </c>
    </row>
    <row r="336" spans="1:9" x14ac:dyDescent="0.2">
      <c r="A336">
        <v>990</v>
      </c>
      <c r="B336" t="str">
        <f t="shared" si="12"/>
        <v>Rose-Marie and Jack R Anderson Foundation_Lead Academy201163600</v>
      </c>
      <c r="C336" t="s">
        <v>8</v>
      </c>
      <c r="D336" t="s">
        <v>124</v>
      </c>
      <c r="E336" s="4">
        <v>63600</v>
      </c>
      <c r="F336">
        <v>2011</v>
      </c>
      <c r="G336" t="s">
        <v>9</v>
      </c>
      <c r="I336" t="str">
        <f>IF(VLOOKUP(D336,Resources!A:B,2,FALSE)=0,"",VLOOKUP(D336,Resources!A:B,2,FALSE))</f>
        <v>N</v>
      </c>
    </row>
    <row r="337" spans="1:9" x14ac:dyDescent="0.2">
      <c r="A337">
        <v>990</v>
      </c>
      <c r="B337" t="str">
        <f t="shared" si="12"/>
        <v>Rose-Marie and Jack R Anderson Foundation_Minnesotan's Military Appreciation Fund201110000</v>
      </c>
      <c r="C337" t="s">
        <v>8</v>
      </c>
      <c r="D337" t="s">
        <v>125</v>
      </c>
      <c r="E337" s="4">
        <v>10000</v>
      </c>
      <c r="F337">
        <v>2011</v>
      </c>
      <c r="G337" t="s">
        <v>9</v>
      </c>
      <c r="I337" t="str">
        <f>IF(VLOOKUP(D337,Resources!A:B,2,FALSE)=0,"",VLOOKUP(D337,Resources!A:B,2,FALSE))</f>
        <v/>
      </c>
    </row>
    <row r="338" spans="1:9" x14ac:dyDescent="0.2">
      <c r="A338">
        <v>990</v>
      </c>
      <c r="B338" t="str">
        <f t="shared" si="12"/>
        <v>Rose-Marie and Jack R Anderson Foundation_National MS Society20116000</v>
      </c>
      <c r="C338" t="s">
        <v>8</v>
      </c>
      <c r="D338" t="s">
        <v>126</v>
      </c>
      <c r="E338" s="4">
        <v>6000</v>
      </c>
      <c r="F338">
        <v>2011</v>
      </c>
      <c r="G338" t="s">
        <v>9</v>
      </c>
      <c r="I338" t="str">
        <f>IF(VLOOKUP(D338,Resources!A:B,2,FALSE)=0,"",VLOOKUP(D338,Resources!A:B,2,FALSE))</f>
        <v>N</v>
      </c>
    </row>
    <row r="339" spans="1:9" x14ac:dyDescent="0.2">
      <c r="A339">
        <v>990</v>
      </c>
      <c r="B339" t="str">
        <f t="shared" si="12"/>
        <v>Rose-Marie and Jack R Anderson Foundation_O'Connor House201110000</v>
      </c>
      <c r="C339" t="s">
        <v>8</v>
      </c>
      <c r="D339" t="s">
        <v>127</v>
      </c>
      <c r="E339" s="4">
        <v>10000</v>
      </c>
      <c r="F339">
        <v>2011</v>
      </c>
      <c r="G339" t="s">
        <v>9</v>
      </c>
      <c r="I339" t="str">
        <f>IF(VLOOKUP(D339,Resources!A:B,2,FALSE)=0,"",VLOOKUP(D339,Resources!A:B,2,FALSE))</f>
        <v/>
      </c>
    </row>
    <row r="340" spans="1:9" x14ac:dyDescent="0.2">
      <c r="A340">
        <v>990</v>
      </c>
      <c r="B340" t="str">
        <f t="shared" si="12"/>
        <v>Rose-Marie and Jack R Anderson Foundation_Studentnewsdaily.com201120000</v>
      </c>
      <c r="C340" t="s">
        <v>8</v>
      </c>
      <c r="D340" t="s">
        <v>108</v>
      </c>
      <c r="E340" s="4">
        <v>20000</v>
      </c>
      <c r="F340">
        <v>2011</v>
      </c>
      <c r="G340" t="s">
        <v>9</v>
      </c>
      <c r="I340" t="str">
        <f>IF(VLOOKUP(D340,Resources!A:B,2,FALSE)=0,"",VLOOKUP(D340,Resources!A:B,2,FALSE))</f>
        <v>Y</v>
      </c>
    </row>
    <row r="341" spans="1:9" x14ac:dyDescent="0.2">
      <c r="A341">
        <v>990</v>
      </c>
      <c r="B341" t="str">
        <f t="shared" ref="B341:B363" si="13">C341&amp;"_"&amp;D341&amp;F341&amp;E341</f>
        <v>Rose-Marie and Jack R Anderson Foundation_Children's Scholarship Fund2012300000</v>
      </c>
      <c r="C341" t="s">
        <v>8</v>
      </c>
      <c r="D341" t="s">
        <v>20</v>
      </c>
      <c r="E341" s="4">
        <v>300000</v>
      </c>
      <c r="F341">
        <v>2012</v>
      </c>
      <c r="G341" t="s">
        <v>9</v>
      </c>
      <c r="I341" t="str">
        <f>IF(VLOOKUP(D341,Resources!A:B,2,FALSE)=0,"",VLOOKUP(D341,Resources!A:B,2,FALSE))</f>
        <v/>
      </c>
    </row>
    <row r="342" spans="1:9" x14ac:dyDescent="0.2">
      <c r="A342">
        <v>990</v>
      </c>
      <c r="B342" t="str">
        <f t="shared" si="13"/>
        <v>Rose-Marie and Jack R Anderson Foundation_Columbia Business School201225000</v>
      </c>
      <c r="C342" t="s">
        <v>8</v>
      </c>
      <c r="D342" t="s">
        <v>80</v>
      </c>
      <c r="E342" s="4">
        <v>25000</v>
      </c>
      <c r="F342">
        <v>2012</v>
      </c>
      <c r="G342" t="s">
        <v>9</v>
      </c>
      <c r="I342" t="str">
        <f>IF(VLOOKUP(D342,Resources!A:B,2,FALSE)=0,"",VLOOKUP(D342,Resources!A:B,2,FALSE))</f>
        <v/>
      </c>
    </row>
    <row r="343" spans="1:9" x14ac:dyDescent="0.2">
      <c r="A343">
        <v>990</v>
      </c>
      <c r="B343" t="str">
        <f t="shared" si="13"/>
        <v>Rose-Marie and Jack R Anderson Foundation_Commonwealth Foundation201240000</v>
      </c>
      <c r="C343" t="s">
        <v>8</v>
      </c>
      <c r="D343" t="s">
        <v>23</v>
      </c>
      <c r="E343" s="4">
        <v>40000</v>
      </c>
      <c r="F343">
        <v>2012</v>
      </c>
      <c r="G343" t="s">
        <v>9</v>
      </c>
      <c r="I343" t="str">
        <f>IF(VLOOKUP(D343,Resources!A:B,2,FALSE)=0,"",VLOOKUP(D343,Resources!A:B,2,FALSE))</f>
        <v>Y</v>
      </c>
    </row>
    <row r="344" spans="1:9" x14ac:dyDescent="0.2">
      <c r="A344">
        <v>990</v>
      </c>
      <c r="B344" t="str">
        <f t="shared" si="13"/>
        <v>Rose-Marie and Jack R Anderson Foundation_DonorsTrust2012200000</v>
      </c>
      <c r="C344" t="s">
        <v>8</v>
      </c>
      <c r="D344" t="s">
        <v>117</v>
      </c>
      <c r="E344" s="4">
        <v>200000</v>
      </c>
      <c r="F344">
        <v>2012</v>
      </c>
      <c r="G344" t="s">
        <v>9</v>
      </c>
      <c r="I344" t="str">
        <f>IF(VLOOKUP(D344,Resources!A:B,2,FALSE)=0,"",VLOOKUP(D344,Resources!A:B,2,FALSE))</f>
        <v>Y</v>
      </c>
    </row>
    <row r="345" spans="1:9" x14ac:dyDescent="0.2">
      <c r="A345">
        <v>990</v>
      </c>
      <c r="B345" t="str">
        <f t="shared" si="13"/>
        <v>Rose-Marie and Jack R Anderson Foundation_East Meets West Foundation201255932</v>
      </c>
      <c r="C345" t="s">
        <v>8</v>
      </c>
      <c r="D345" t="s">
        <v>102</v>
      </c>
      <c r="E345" s="4">
        <v>55932</v>
      </c>
      <c r="F345">
        <v>2012</v>
      </c>
      <c r="G345" t="s">
        <v>9</v>
      </c>
      <c r="I345" t="str">
        <f>IF(VLOOKUP(D345,Resources!A:B,2,FALSE)=0,"",VLOOKUP(D345,Resources!A:B,2,FALSE))</f>
        <v>N</v>
      </c>
    </row>
    <row r="346" spans="1:9" x14ac:dyDescent="0.2">
      <c r="A346">
        <v>990</v>
      </c>
      <c r="B346" t="str">
        <f t="shared" si="13"/>
        <v>Rose-Marie and Jack R Anderson Foundation_Endowment for Inner-City Education201225000</v>
      </c>
      <c r="C346" t="s">
        <v>8</v>
      </c>
      <c r="D346" t="s">
        <v>90</v>
      </c>
      <c r="E346" s="4">
        <v>25000</v>
      </c>
      <c r="F346">
        <v>2012</v>
      </c>
      <c r="G346" t="s">
        <v>9</v>
      </c>
      <c r="I346" t="str">
        <f>IF(VLOOKUP(D346,Resources!A:B,2,FALSE)=0,"",VLOOKUP(D346,Resources!A:B,2,FALSE))</f>
        <v>N</v>
      </c>
    </row>
    <row r="347" spans="1:9" x14ac:dyDescent="0.2">
      <c r="A347">
        <v>990</v>
      </c>
      <c r="B347" t="str">
        <f t="shared" si="13"/>
        <v>Rose-Marie and Jack R Anderson Foundation_Floridians for School Choice201225000</v>
      </c>
      <c r="C347" t="s">
        <v>8</v>
      </c>
      <c r="D347" t="s">
        <v>194</v>
      </c>
      <c r="E347" s="4">
        <v>25000</v>
      </c>
      <c r="F347">
        <v>2012</v>
      </c>
      <c r="G347" t="s">
        <v>9</v>
      </c>
      <c r="I347" t="str">
        <f>IF(VLOOKUP(D347,Resources!A:B,2,FALSE)=0,"",VLOOKUP(D347,Resources!A:B,2,FALSE))</f>
        <v>Y</v>
      </c>
    </row>
    <row r="348" spans="1:9" x14ac:dyDescent="0.2">
      <c r="A348">
        <v>990</v>
      </c>
      <c r="B348" t="str">
        <f t="shared" si="13"/>
        <v>Rose-Marie and Jack R Anderson Foundation_From K-1 Capital Partners2012127</v>
      </c>
      <c r="C348" t="s">
        <v>8</v>
      </c>
      <c r="D348" t="s">
        <v>116</v>
      </c>
      <c r="E348" s="4">
        <v>127</v>
      </c>
      <c r="F348">
        <v>2012</v>
      </c>
      <c r="G348" t="s">
        <v>9</v>
      </c>
      <c r="I348" t="str">
        <f>IF(VLOOKUP(D348,Resources!A:B,2,FALSE)=0,"",VLOOKUP(D348,Resources!A:B,2,FALSE))</f>
        <v/>
      </c>
    </row>
    <row r="349" spans="1:9" x14ac:dyDescent="0.2">
      <c r="A349">
        <v>990</v>
      </c>
      <c r="B349" t="str">
        <f t="shared" si="13"/>
        <v>Rose-Marie and Jack R Anderson Foundation_Greenwich Hospital201265000</v>
      </c>
      <c r="C349" t="s">
        <v>8</v>
      </c>
      <c r="D349" t="s">
        <v>106</v>
      </c>
      <c r="E349" s="4">
        <v>65000</v>
      </c>
      <c r="F349">
        <v>2012</v>
      </c>
      <c r="G349" t="s">
        <v>9</v>
      </c>
      <c r="I349" t="str">
        <f>IF(VLOOKUP(D349,Resources!A:B,2,FALSE)=0,"",VLOOKUP(D349,Resources!A:B,2,FALSE))</f>
        <v>N</v>
      </c>
    </row>
    <row r="350" spans="1:9" x14ac:dyDescent="0.2">
      <c r="A350">
        <v>990</v>
      </c>
      <c r="B350" t="str">
        <f t="shared" si="13"/>
        <v>Rose-Marie and Jack R Anderson Foundation_Heard Museum201215000</v>
      </c>
      <c r="C350" t="s">
        <v>8</v>
      </c>
      <c r="D350" t="s">
        <v>35</v>
      </c>
      <c r="E350" s="4">
        <v>15000</v>
      </c>
      <c r="F350">
        <v>2012</v>
      </c>
      <c r="G350" t="s">
        <v>9</v>
      </c>
      <c r="I350" t="str">
        <f>IF(VLOOKUP(D350,Resources!A:B,2,FALSE)=0,"",VLOOKUP(D350,Resources!A:B,2,FALSE))</f>
        <v>N</v>
      </c>
    </row>
    <row r="351" spans="1:9" x14ac:dyDescent="0.2">
      <c r="A351">
        <v>990</v>
      </c>
      <c r="B351" t="str">
        <f t="shared" si="13"/>
        <v>Rose-Marie and Jack R Anderson Foundation_Hoover Institution2012150000</v>
      </c>
      <c r="C351" t="s">
        <v>8</v>
      </c>
      <c r="D351" t="s">
        <v>37</v>
      </c>
      <c r="E351" s="4">
        <v>150000</v>
      </c>
      <c r="F351">
        <v>2012</v>
      </c>
      <c r="G351" t="s">
        <v>9</v>
      </c>
      <c r="I351" t="str">
        <f>IF(VLOOKUP(D351,Resources!A:B,2,FALSE)=0,"",VLOOKUP(D351,Resources!A:B,2,FALSE))</f>
        <v>Y</v>
      </c>
    </row>
    <row r="352" spans="1:9" x14ac:dyDescent="0.2">
      <c r="A352">
        <v>990</v>
      </c>
      <c r="B352" t="str">
        <f t="shared" si="13"/>
        <v>Rose-Marie and Jack R Anderson Foundation_Indian River Hospital Foundation201210000</v>
      </c>
      <c r="C352" t="s">
        <v>8</v>
      </c>
      <c r="D352" t="s">
        <v>109</v>
      </c>
      <c r="E352" s="4">
        <v>10000</v>
      </c>
      <c r="F352">
        <v>2012</v>
      </c>
      <c r="G352" t="s">
        <v>9</v>
      </c>
      <c r="I352" t="str">
        <f>IF(VLOOKUP(D352,Resources!A:B,2,FALSE)=0,"",VLOOKUP(D352,Resources!A:B,2,FALSE))</f>
        <v>N</v>
      </c>
    </row>
    <row r="353" spans="1:9" x14ac:dyDescent="0.2">
      <c r="A353">
        <v>990</v>
      </c>
      <c r="B353" t="str">
        <f t="shared" si="13"/>
        <v>Rose-Marie and Jack R Anderson Foundation_Kappa Delta Foundation201240000</v>
      </c>
      <c r="C353" t="s">
        <v>8</v>
      </c>
      <c r="D353" t="s">
        <v>100</v>
      </c>
      <c r="E353" s="4">
        <v>40000</v>
      </c>
      <c r="F353">
        <v>2012</v>
      </c>
      <c r="G353" t="s">
        <v>9</v>
      </c>
      <c r="I353" t="str">
        <f>IF(VLOOKUP(D353,Resources!A:B,2,FALSE)=0,"",VLOOKUP(D353,Resources!A:B,2,FALSE))</f>
        <v/>
      </c>
    </row>
    <row r="354" spans="1:9" x14ac:dyDescent="0.2">
      <c r="A354">
        <v>990</v>
      </c>
      <c r="B354" t="str">
        <f t="shared" si="13"/>
        <v>Rose-Marie and Jack R Anderson Foundation_Metropolitan Museum of Art20129000</v>
      </c>
      <c r="C354" t="s">
        <v>8</v>
      </c>
      <c r="D354" t="s">
        <v>49</v>
      </c>
      <c r="E354" s="4">
        <v>9000</v>
      </c>
      <c r="F354">
        <v>2012</v>
      </c>
      <c r="G354" t="s">
        <v>9</v>
      </c>
      <c r="I354" t="str">
        <f>IF(VLOOKUP(D354,Resources!A:B,2,FALSE)=0,"",VLOOKUP(D354,Resources!A:B,2,FALSE))</f>
        <v>N</v>
      </c>
    </row>
    <row r="355" spans="1:9" x14ac:dyDescent="0.2">
      <c r="A355">
        <v>990</v>
      </c>
      <c r="B355" t="str">
        <f t="shared" si="13"/>
        <v>Rose-Marie and Jack R Anderson Foundation_Miami University School of Business2012100000</v>
      </c>
      <c r="C355" t="s">
        <v>8</v>
      </c>
      <c r="D355" t="s">
        <v>50</v>
      </c>
      <c r="E355" s="4">
        <v>100000</v>
      </c>
      <c r="F355">
        <v>2012</v>
      </c>
      <c r="G355" t="s">
        <v>9</v>
      </c>
      <c r="I355" t="str">
        <f>IF(VLOOKUP(D355,Resources!A:B,2,FALSE)=0,"",VLOOKUP(D355,Resources!A:B,2,FALSE))</f>
        <v/>
      </c>
    </row>
    <row r="356" spans="1:9" x14ac:dyDescent="0.2">
      <c r="A356">
        <v>990</v>
      </c>
      <c r="B356" t="str">
        <f t="shared" si="13"/>
        <v>Rose-Marie and Jack R Anderson Foundation_Friedman Foundation for Educational Choice2012350000</v>
      </c>
      <c r="C356" t="s">
        <v>8</v>
      </c>
      <c r="D356" t="s">
        <v>128</v>
      </c>
      <c r="E356" s="4">
        <v>350000</v>
      </c>
      <c r="F356">
        <v>2012</v>
      </c>
      <c r="G356" t="s">
        <v>9</v>
      </c>
      <c r="I356" t="str">
        <f>IF(VLOOKUP(D356,Resources!A:B,2,FALSE)=0,"",VLOOKUP(D356,Resources!A:B,2,FALSE))</f>
        <v>Y</v>
      </c>
    </row>
    <row r="357" spans="1:9" x14ac:dyDescent="0.2">
      <c r="A357">
        <v>990</v>
      </c>
      <c r="B357" t="str">
        <f t="shared" si="13"/>
        <v>Rose-Marie and Jack R Anderson Foundation_National Academy of Sciences201242400</v>
      </c>
      <c r="C357" t="s">
        <v>8</v>
      </c>
      <c r="D357" t="s">
        <v>129</v>
      </c>
      <c r="E357" s="4">
        <v>42400</v>
      </c>
      <c r="F357">
        <v>2012</v>
      </c>
      <c r="G357" t="s">
        <v>9</v>
      </c>
      <c r="I357" t="str">
        <f>IF(VLOOKUP(D357,Resources!A:B,2,FALSE)=0,"",VLOOKUP(D357,Resources!A:B,2,FALSE))</f>
        <v>N</v>
      </c>
    </row>
    <row r="358" spans="1:9" x14ac:dyDescent="0.2">
      <c r="A358">
        <v>990</v>
      </c>
      <c r="B358" t="str">
        <f t="shared" si="13"/>
        <v>Rose-Marie and Jack R Anderson Foundation_O'Connor House201210000</v>
      </c>
      <c r="C358" t="s">
        <v>8</v>
      </c>
      <c r="D358" t="s">
        <v>127</v>
      </c>
      <c r="E358" s="4">
        <v>10000</v>
      </c>
      <c r="F358">
        <v>2012</v>
      </c>
      <c r="G358" t="s">
        <v>9</v>
      </c>
      <c r="I358" t="str">
        <f>IF(VLOOKUP(D358,Resources!A:B,2,FALSE)=0,"",VLOOKUP(D358,Resources!A:B,2,FALSE))</f>
        <v/>
      </c>
    </row>
    <row r="359" spans="1:9" x14ac:dyDescent="0.2">
      <c r="A359">
        <v>990</v>
      </c>
      <c r="B359" t="str">
        <f t="shared" si="13"/>
        <v>Rose-Marie and Jack R Anderson Foundation_Pathways201235000</v>
      </c>
      <c r="C359" t="s">
        <v>8</v>
      </c>
      <c r="D359" t="s">
        <v>60</v>
      </c>
      <c r="E359" s="4">
        <v>35000</v>
      </c>
      <c r="F359">
        <v>2012</v>
      </c>
      <c r="G359" t="s">
        <v>9</v>
      </c>
      <c r="I359" t="str">
        <f>IF(VLOOKUP(D359,Resources!A:B,2,FALSE)=0,"",VLOOKUP(D359,Resources!A:B,2,FALSE))</f>
        <v/>
      </c>
    </row>
    <row r="360" spans="1:9" x14ac:dyDescent="0.2">
      <c r="A360">
        <v>990</v>
      </c>
      <c r="B360" t="str">
        <f t="shared" si="13"/>
        <v>Rose-Marie and Jack R Anderson Foundation_Student Sponsor Partnership201225000</v>
      </c>
      <c r="C360" t="s">
        <v>8</v>
      </c>
      <c r="D360" t="s">
        <v>130</v>
      </c>
      <c r="E360" s="4">
        <v>25000</v>
      </c>
      <c r="F360">
        <v>2012</v>
      </c>
      <c r="G360" t="s">
        <v>9</v>
      </c>
      <c r="I360" t="str">
        <f>IF(VLOOKUP(D360,Resources!A:B,2,FALSE)=0,"",VLOOKUP(D360,Resources!A:B,2,FALSE))</f>
        <v/>
      </c>
    </row>
    <row r="361" spans="1:9" x14ac:dyDescent="0.2">
      <c r="A361">
        <v>990</v>
      </c>
      <c r="B361" t="str">
        <f t="shared" si="13"/>
        <v>Rose-Marie and Jack R Anderson Foundation_United Methodist Children's Home201210000</v>
      </c>
      <c r="C361" t="s">
        <v>8</v>
      </c>
      <c r="D361" t="s">
        <v>70</v>
      </c>
      <c r="E361" s="4">
        <v>10000</v>
      </c>
      <c r="F361">
        <v>2012</v>
      </c>
      <c r="G361" t="s">
        <v>9</v>
      </c>
      <c r="I361" t="str">
        <f>IF(VLOOKUP(D361,Resources!A:B,2,FALSE)=0,"",VLOOKUP(D361,Resources!A:B,2,FALSE))</f>
        <v>N</v>
      </c>
    </row>
    <row r="362" spans="1:9" x14ac:dyDescent="0.2">
      <c r="A362">
        <v>990</v>
      </c>
      <c r="B362" t="str">
        <f t="shared" si="13"/>
        <v>Rose-Marie and Jack R Anderson Foundation_Vanguard Charitable Endowment Fund2012265000</v>
      </c>
      <c r="C362" t="s">
        <v>8</v>
      </c>
      <c r="D362" t="s">
        <v>79</v>
      </c>
      <c r="E362" s="4">
        <v>265000</v>
      </c>
      <c r="F362">
        <v>2012</v>
      </c>
      <c r="G362" t="s">
        <v>9</v>
      </c>
      <c r="I362" t="str">
        <f>IF(VLOOKUP(D362,Resources!A:B,2,FALSE)=0,"",VLOOKUP(D362,Resources!A:B,2,FALSE))</f>
        <v/>
      </c>
    </row>
    <row r="363" spans="1:9" x14ac:dyDescent="0.2">
      <c r="A363">
        <v>990</v>
      </c>
      <c r="B363" t="str">
        <f t="shared" si="13"/>
        <v>Rose-Marie and Jack R Anderson Foundation_Veterans Heritage Project201210000</v>
      </c>
      <c r="C363" t="s">
        <v>8</v>
      </c>
      <c r="D363" t="s">
        <v>131</v>
      </c>
      <c r="E363" s="4">
        <v>10000</v>
      </c>
      <c r="F363">
        <v>2012</v>
      </c>
      <c r="G363" t="s">
        <v>9</v>
      </c>
      <c r="I363" t="str">
        <f>IF(VLOOKUP(D363,Resources!A:B,2,FALSE)=0,"",VLOOKUP(D363,Resources!A:B,2,FALSE))</f>
        <v/>
      </c>
    </row>
    <row r="364" spans="1:9" x14ac:dyDescent="0.2">
      <c r="A364">
        <v>990</v>
      </c>
      <c r="B364" t="str">
        <f t="shared" ref="B364:B383" si="14">C364&amp;"_"&amp;D364&amp;F364&amp;E364</f>
        <v>Rose-Marie and Jack R Anderson Foundation_Floridians for School Choice201325000</v>
      </c>
      <c r="C364" t="s">
        <v>8</v>
      </c>
      <c r="D364" t="s">
        <v>194</v>
      </c>
      <c r="E364" s="4">
        <v>25000</v>
      </c>
      <c r="F364">
        <v>2013</v>
      </c>
      <c r="G364" t="s">
        <v>9</v>
      </c>
      <c r="I364" t="str">
        <f>IF(VLOOKUP(D364,Resources!A:B,2,FALSE)=0,"",VLOOKUP(D364,Resources!A:B,2,FALSE))</f>
        <v>Y</v>
      </c>
    </row>
    <row r="365" spans="1:9" x14ac:dyDescent="0.2">
      <c r="A365">
        <v>990</v>
      </c>
      <c r="B365" t="str">
        <f t="shared" si="14"/>
        <v>Rose-Marie and Jack R Anderson Foundation_From K-1 Capital Partners201359</v>
      </c>
      <c r="C365" t="s">
        <v>8</v>
      </c>
      <c r="D365" t="s">
        <v>116</v>
      </c>
      <c r="E365" s="4">
        <v>59</v>
      </c>
      <c r="F365">
        <v>2013</v>
      </c>
      <c r="G365" t="s">
        <v>9</v>
      </c>
      <c r="I365" t="str">
        <f>IF(VLOOKUP(D365,Resources!A:B,2,FALSE)=0,"",VLOOKUP(D365,Resources!A:B,2,FALSE))</f>
        <v/>
      </c>
    </row>
    <row r="366" spans="1:9" x14ac:dyDescent="0.2">
      <c r="A366">
        <v>990</v>
      </c>
      <c r="B366" t="str">
        <f t="shared" si="14"/>
        <v>Rose-Marie and Jack R Anderson Foundation_Greenwich Hospital201315000</v>
      </c>
      <c r="C366" t="s">
        <v>8</v>
      </c>
      <c r="D366" t="s">
        <v>106</v>
      </c>
      <c r="E366" s="4">
        <v>15000</v>
      </c>
      <c r="F366">
        <v>2013</v>
      </c>
      <c r="G366" t="s">
        <v>9</v>
      </c>
      <c r="I366" t="str">
        <f>IF(VLOOKUP(D366,Resources!A:B,2,FALSE)=0,"",VLOOKUP(D366,Resources!A:B,2,FALSE))</f>
        <v>N</v>
      </c>
    </row>
    <row r="367" spans="1:9" x14ac:dyDescent="0.2">
      <c r="A367">
        <v>990</v>
      </c>
      <c r="B367" t="str">
        <f t="shared" si="14"/>
        <v>Rose-Marie and Jack R Anderson Foundation_Heard Museum201315000</v>
      </c>
      <c r="C367" t="s">
        <v>8</v>
      </c>
      <c r="D367" t="s">
        <v>35</v>
      </c>
      <c r="E367" s="4">
        <v>15000</v>
      </c>
      <c r="F367">
        <v>2013</v>
      </c>
      <c r="G367" t="s">
        <v>9</v>
      </c>
      <c r="I367" t="str">
        <f>IF(VLOOKUP(D367,Resources!A:B,2,FALSE)=0,"",VLOOKUP(D367,Resources!A:B,2,FALSE))</f>
        <v>N</v>
      </c>
    </row>
    <row r="368" spans="1:9" x14ac:dyDescent="0.2">
      <c r="A368">
        <v>990</v>
      </c>
      <c r="B368" t="str">
        <f t="shared" si="14"/>
        <v>Rose-Marie and Jack R Anderson Foundation_Hillsdale College201310000</v>
      </c>
      <c r="C368" t="s">
        <v>8</v>
      </c>
      <c r="D368" t="s">
        <v>107</v>
      </c>
      <c r="E368" s="4">
        <v>10000</v>
      </c>
      <c r="F368">
        <v>2013</v>
      </c>
      <c r="G368" t="s">
        <v>9</v>
      </c>
      <c r="I368" t="str">
        <f>IF(VLOOKUP(D368,Resources!A:B,2,FALSE)=0,"",VLOOKUP(D368,Resources!A:B,2,FALSE))</f>
        <v/>
      </c>
    </row>
    <row r="369" spans="1:9" x14ac:dyDescent="0.2">
      <c r="A369">
        <v>990</v>
      </c>
      <c r="B369" t="str">
        <f t="shared" si="14"/>
        <v>Rose-Marie and Jack R Anderson Foundation_Hoover Institution2013150000</v>
      </c>
      <c r="C369" t="s">
        <v>8</v>
      </c>
      <c r="D369" t="s">
        <v>37</v>
      </c>
      <c r="E369" s="4">
        <v>150000</v>
      </c>
      <c r="F369">
        <v>2013</v>
      </c>
      <c r="G369" t="s">
        <v>9</v>
      </c>
      <c r="I369" t="str">
        <f>IF(VLOOKUP(D369,Resources!A:B,2,FALSE)=0,"",VLOOKUP(D369,Resources!A:B,2,FALSE))</f>
        <v>Y</v>
      </c>
    </row>
    <row r="370" spans="1:9" x14ac:dyDescent="0.2">
      <c r="A370">
        <v>990</v>
      </c>
      <c r="B370" t="str">
        <f t="shared" si="14"/>
        <v>Rose-Marie and Jack R Anderson Foundation_Indian River Hospital Foundation201310000</v>
      </c>
      <c r="C370" t="s">
        <v>8</v>
      </c>
      <c r="D370" t="s">
        <v>109</v>
      </c>
      <c r="E370" s="4">
        <v>10000</v>
      </c>
      <c r="F370">
        <v>2013</v>
      </c>
      <c r="G370" t="s">
        <v>9</v>
      </c>
      <c r="I370" t="str">
        <f>IF(VLOOKUP(D370,Resources!A:B,2,FALSE)=0,"",VLOOKUP(D370,Resources!A:B,2,FALSE))</f>
        <v>N</v>
      </c>
    </row>
    <row r="371" spans="1:9" x14ac:dyDescent="0.2">
      <c r="A371">
        <v>990</v>
      </c>
      <c r="B371" t="str">
        <f t="shared" si="14"/>
        <v>Rose-Marie and Jack R Anderson Foundation_Kappa Delta Foundation201340000</v>
      </c>
      <c r="C371" t="s">
        <v>8</v>
      </c>
      <c r="D371" t="s">
        <v>100</v>
      </c>
      <c r="E371" s="4">
        <v>40000</v>
      </c>
      <c r="F371">
        <v>2013</v>
      </c>
      <c r="G371" t="s">
        <v>9</v>
      </c>
      <c r="I371" t="str">
        <f>IF(VLOOKUP(D371,Resources!A:B,2,FALSE)=0,"",VLOOKUP(D371,Resources!A:B,2,FALSE))</f>
        <v/>
      </c>
    </row>
    <row r="372" spans="1:9" x14ac:dyDescent="0.2">
      <c r="A372">
        <v>990</v>
      </c>
      <c r="B372" t="str">
        <f t="shared" si="14"/>
        <v>Rose-Marie and Jack R Anderson Foundation_Metropolitan Museum of Art20139000</v>
      </c>
      <c r="C372" t="s">
        <v>8</v>
      </c>
      <c r="D372" t="s">
        <v>49</v>
      </c>
      <c r="E372" s="4">
        <v>9000</v>
      </c>
      <c r="F372">
        <v>2013</v>
      </c>
      <c r="G372" t="s">
        <v>9</v>
      </c>
      <c r="I372" t="str">
        <f>IF(VLOOKUP(D372,Resources!A:B,2,FALSE)=0,"",VLOOKUP(D372,Resources!A:B,2,FALSE))</f>
        <v>N</v>
      </c>
    </row>
    <row r="373" spans="1:9" x14ac:dyDescent="0.2">
      <c r="A373">
        <v>990</v>
      </c>
      <c r="B373" t="str">
        <f t="shared" si="14"/>
        <v>Rose-Marie and Jack R Anderson Foundation_Miami University School of Business201375000</v>
      </c>
      <c r="C373" t="s">
        <v>8</v>
      </c>
      <c r="D373" t="s">
        <v>50</v>
      </c>
      <c r="E373" s="4">
        <v>75000</v>
      </c>
      <c r="F373">
        <v>2013</v>
      </c>
      <c r="G373" t="s">
        <v>9</v>
      </c>
      <c r="I373" t="str">
        <f>IF(VLOOKUP(D373,Resources!A:B,2,FALSE)=0,"",VLOOKUP(D373,Resources!A:B,2,FALSE))</f>
        <v/>
      </c>
    </row>
    <row r="374" spans="1:9" x14ac:dyDescent="0.2">
      <c r="A374">
        <v>990</v>
      </c>
      <c r="B374" t="str">
        <f t="shared" si="14"/>
        <v>Rose-Marie and Jack R Anderson Foundation_National Academy of Sciences201325000</v>
      </c>
      <c r="C374" t="s">
        <v>8</v>
      </c>
      <c r="D374" t="s">
        <v>129</v>
      </c>
      <c r="E374" s="4">
        <v>25000</v>
      </c>
      <c r="F374">
        <v>2013</v>
      </c>
      <c r="G374" t="s">
        <v>9</v>
      </c>
      <c r="I374" t="str">
        <f>IF(VLOOKUP(D374,Resources!A:B,2,FALSE)=0,"",VLOOKUP(D374,Resources!A:B,2,FALSE))</f>
        <v>N</v>
      </c>
    </row>
    <row r="375" spans="1:9" x14ac:dyDescent="0.2">
      <c r="A375">
        <v>990</v>
      </c>
      <c r="B375" t="str">
        <f t="shared" si="14"/>
        <v>Rose-Marie and Jack R Anderson Foundation_National Center for Policy Analysis201350000</v>
      </c>
      <c r="C375" t="s">
        <v>8</v>
      </c>
      <c r="D375" t="s">
        <v>53</v>
      </c>
      <c r="E375" s="4">
        <v>50000</v>
      </c>
      <c r="F375">
        <v>2013</v>
      </c>
      <c r="G375" t="s">
        <v>9</v>
      </c>
      <c r="I375" t="str">
        <f>IF(VLOOKUP(D375,Resources!A:B,2,FALSE)=0,"",VLOOKUP(D375,Resources!A:B,2,FALSE))</f>
        <v>Y</v>
      </c>
    </row>
    <row r="376" spans="1:9" x14ac:dyDescent="0.2">
      <c r="A376">
        <v>990</v>
      </c>
      <c r="B376" t="str">
        <f t="shared" si="14"/>
        <v>Rose-Marie and Jack R Anderson Foundation_O'Connor House201310000</v>
      </c>
      <c r="C376" t="s">
        <v>8</v>
      </c>
      <c r="D376" t="s">
        <v>127</v>
      </c>
      <c r="E376" s="4">
        <v>10000</v>
      </c>
      <c r="F376">
        <v>2013</v>
      </c>
      <c r="G376" t="s">
        <v>9</v>
      </c>
      <c r="I376" t="str">
        <f>IF(VLOOKUP(D376,Resources!A:B,2,FALSE)=0,"",VLOOKUP(D376,Resources!A:B,2,FALSE))</f>
        <v/>
      </c>
    </row>
    <row r="377" spans="1:9" x14ac:dyDescent="0.2">
      <c r="A377">
        <v>990</v>
      </c>
      <c r="B377" t="str">
        <f t="shared" si="14"/>
        <v>Rose-Marie and Jack R Anderson Foundation_United Methodist Children's Home201310000</v>
      </c>
      <c r="C377" t="s">
        <v>8</v>
      </c>
      <c r="D377" t="s">
        <v>70</v>
      </c>
      <c r="E377" s="4">
        <v>10000</v>
      </c>
      <c r="F377">
        <v>2013</v>
      </c>
      <c r="G377" t="s">
        <v>9</v>
      </c>
      <c r="I377" t="str">
        <f>IF(VLOOKUP(D377,Resources!A:B,2,FALSE)=0,"",VLOOKUP(D377,Resources!A:B,2,FALSE))</f>
        <v>N</v>
      </c>
    </row>
    <row r="378" spans="1:9" x14ac:dyDescent="0.2">
      <c r="A378">
        <v>990</v>
      </c>
      <c r="B378" t="str">
        <f t="shared" si="14"/>
        <v>Rose-Marie and Jack R Anderson Foundation_Vanguard Charitable Endowment Fund2013464471</v>
      </c>
      <c r="C378" t="s">
        <v>8</v>
      </c>
      <c r="D378" t="s">
        <v>79</v>
      </c>
      <c r="E378" s="4">
        <v>464471</v>
      </c>
      <c r="F378">
        <v>2013</v>
      </c>
      <c r="G378" t="s">
        <v>9</v>
      </c>
      <c r="I378" t="str">
        <f>IF(VLOOKUP(D378,Resources!A:B,2,FALSE)=0,"",VLOOKUP(D378,Resources!A:B,2,FALSE))</f>
        <v/>
      </c>
    </row>
    <row r="379" spans="1:9" x14ac:dyDescent="0.2">
      <c r="A379">
        <v>990</v>
      </c>
      <c r="B379" t="str">
        <f t="shared" si="14"/>
        <v>Rose-Marie and Jack R Anderson Foundation_Student Sponsor Partnership201335000</v>
      </c>
      <c r="C379" t="s">
        <v>8</v>
      </c>
      <c r="D379" t="s">
        <v>130</v>
      </c>
      <c r="E379" s="4">
        <v>35000</v>
      </c>
      <c r="F379">
        <v>2013</v>
      </c>
      <c r="G379" t="s">
        <v>9</v>
      </c>
      <c r="I379" t="str">
        <f>IF(VLOOKUP(D379,Resources!A:B,2,FALSE)=0,"",VLOOKUP(D379,Resources!A:B,2,FALSE))</f>
        <v/>
      </c>
    </row>
    <row r="380" spans="1:9" x14ac:dyDescent="0.2">
      <c r="A380">
        <v>990</v>
      </c>
      <c r="B380" t="str">
        <f t="shared" si="14"/>
        <v>Rose-Marie and Jack R Anderson Foundation_Children's Scholarship Fund2013300000</v>
      </c>
      <c r="C380" t="s">
        <v>8</v>
      </c>
      <c r="D380" t="s">
        <v>20</v>
      </c>
      <c r="E380" s="4">
        <v>300000</v>
      </c>
      <c r="F380">
        <v>2013</v>
      </c>
      <c r="G380" t="s">
        <v>9</v>
      </c>
      <c r="I380" t="str">
        <f>IF(VLOOKUP(D380,Resources!A:B,2,FALSE)=0,"",VLOOKUP(D380,Resources!A:B,2,FALSE))</f>
        <v/>
      </c>
    </row>
    <row r="381" spans="1:9" x14ac:dyDescent="0.2">
      <c r="A381">
        <v>990</v>
      </c>
      <c r="B381" t="str">
        <f t="shared" si="14"/>
        <v>Rose-Marie and Jack R Anderson Foundation_Endowment for Inner-City Education201325000</v>
      </c>
      <c r="C381" t="s">
        <v>8</v>
      </c>
      <c r="D381" t="s">
        <v>90</v>
      </c>
      <c r="E381" s="4">
        <v>25000</v>
      </c>
      <c r="F381">
        <v>2013</v>
      </c>
      <c r="G381" t="s">
        <v>9</v>
      </c>
      <c r="I381" t="str">
        <f>IF(VLOOKUP(D381,Resources!A:B,2,FALSE)=0,"",VLOOKUP(D381,Resources!A:B,2,FALSE))</f>
        <v>N</v>
      </c>
    </row>
    <row r="382" spans="1:9" x14ac:dyDescent="0.2">
      <c r="A382">
        <v>990</v>
      </c>
      <c r="B382" t="str">
        <f t="shared" si="14"/>
        <v>Rose-Marie and Jack R Anderson Foundation_Friedman Foundation for Educational Choice2013350000</v>
      </c>
      <c r="C382" t="s">
        <v>8</v>
      </c>
      <c r="D382" t="s">
        <v>128</v>
      </c>
      <c r="E382" s="4">
        <v>350000</v>
      </c>
      <c r="F382">
        <v>2013</v>
      </c>
      <c r="G382" t="s">
        <v>9</v>
      </c>
      <c r="I382" t="str">
        <f>IF(VLOOKUP(D382,Resources!A:B,2,FALSE)=0,"",VLOOKUP(D382,Resources!A:B,2,FALSE))</f>
        <v>Y</v>
      </c>
    </row>
    <row r="383" spans="1:9" x14ac:dyDescent="0.2">
      <c r="A383">
        <v>990</v>
      </c>
      <c r="B383" t="str">
        <f t="shared" si="14"/>
        <v>Rose-Marie and Jack R Anderson Foundation_Kipp Academy Nashville201355910</v>
      </c>
      <c r="C383" t="s">
        <v>8</v>
      </c>
      <c r="D383" t="s">
        <v>122</v>
      </c>
      <c r="E383" s="4">
        <v>55910</v>
      </c>
      <c r="F383">
        <v>2013</v>
      </c>
      <c r="G383" t="s">
        <v>9</v>
      </c>
      <c r="I383" t="str">
        <f>IF(VLOOKUP(D383,Resources!A:B,2,FALSE)=0,"",VLOOKUP(D383,Resources!A:B,2,FALSE))</f>
        <v/>
      </c>
    </row>
    <row r="384" spans="1:9" x14ac:dyDescent="0.2">
      <c r="A384">
        <v>990</v>
      </c>
      <c r="B384" t="str">
        <f t="shared" ref="B384:B410" si="15">C384&amp;"_"&amp;D384&amp;F384&amp;E384</f>
        <v>Rose-Marie and Jack R Anderson Foundation_Greenwich Hospital201415000</v>
      </c>
      <c r="C384" t="s">
        <v>8</v>
      </c>
      <c r="D384" t="s">
        <v>106</v>
      </c>
      <c r="E384" s="4">
        <v>15000</v>
      </c>
      <c r="F384">
        <v>2014</v>
      </c>
      <c r="G384" t="s">
        <v>9</v>
      </c>
      <c r="I384" t="str">
        <f>IF(VLOOKUP(D384,Resources!A:B,2,FALSE)=0,"",VLOOKUP(D384,Resources!A:B,2,FALSE))</f>
        <v>N</v>
      </c>
    </row>
    <row r="385" spans="1:9" x14ac:dyDescent="0.2">
      <c r="A385">
        <v>990</v>
      </c>
      <c r="B385" t="str">
        <f t="shared" si="15"/>
        <v>Rose-Marie and Jack R Anderson Foundation_Heard Museum201420000</v>
      </c>
      <c r="C385" t="s">
        <v>8</v>
      </c>
      <c r="D385" t="s">
        <v>35</v>
      </c>
      <c r="E385" s="4">
        <v>20000</v>
      </c>
      <c r="F385">
        <v>2014</v>
      </c>
      <c r="G385" t="s">
        <v>9</v>
      </c>
      <c r="I385" t="str">
        <f>IF(VLOOKUP(D385,Resources!A:B,2,FALSE)=0,"",VLOOKUP(D385,Resources!A:B,2,FALSE))</f>
        <v>N</v>
      </c>
    </row>
    <row r="386" spans="1:9" x14ac:dyDescent="0.2">
      <c r="A386">
        <v>990</v>
      </c>
      <c r="B386" t="str">
        <f t="shared" si="15"/>
        <v>Rose-Marie and Jack R Anderson Foundation_Hillsdale College201410000</v>
      </c>
      <c r="C386" t="s">
        <v>8</v>
      </c>
      <c r="D386" t="s">
        <v>107</v>
      </c>
      <c r="E386" s="4">
        <v>10000</v>
      </c>
      <c r="F386">
        <v>2014</v>
      </c>
      <c r="G386" t="s">
        <v>9</v>
      </c>
      <c r="I386" t="str">
        <f>IF(VLOOKUP(D386,Resources!A:B,2,FALSE)=0,"",VLOOKUP(D386,Resources!A:B,2,FALSE))</f>
        <v/>
      </c>
    </row>
    <row r="387" spans="1:9" x14ac:dyDescent="0.2">
      <c r="A387">
        <v>990</v>
      </c>
      <c r="B387" t="str">
        <f t="shared" si="15"/>
        <v>Rose-Marie and Jack R Anderson Foundation_Hoover Institution2014330000</v>
      </c>
      <c r="C387" t="s">
        <v>8</v>
      </c>
      <c r="D387" t="s">
        <v>37</v>
      </c>
      <c r="E387" s="4">
        <v>330000</v>
      </c>
      <c r="F387">
        <v>2014</v>
      </c>
      <c r="G387" t="s">
        <v>9</v>
      </c>
      <c r="I387" t="str">
        <f>IF(VLOOKUP(D387,Resources!A:B,2,FALSE)=0,"",VLOOKUP(D387,Resources!A:B,2,FALSE))</f>
        <v>Y</v>
      </c>
    </row>
    <row r="388" spans="1:9" x14ac:dyDescent="0.2">
      <c r="A388">
        <v>990</v>
      </c>
      <c r="B388" t="str">
        <f t="shared" si="15"/>
        <v>Rose-Marie and Jack R Anderson Foundation_Indian River Hospital Foundation201410000</v>
      </c>
      <c r="C388" t="s">
        <v>8</v>
      </c>
      <c r="D388" t="s">
        <v>109</v>
      </c>
      <c r="E388" s="4">
        <v>10000</v>
      </c>
      <c r="F388">
        <v>2014</v>
      </c>
      <c r="G388" t="s">
        <v>9</v>
      </c>
      <c r="I388" t="str">
        <f>IF(VLOOKUP(D388,Resources!A:B,2,FALSE)=0,"",VLOOKUP(D388,Resources!A:B,2,FALSE))</f>
        <v>N</v>
      </c>
    </row>
    <row r="389" spans="1:9" x14ac:dyDescent="0.2">
      <c r="A389">
        <v>990</v>
      </c>
      <c r="B389" t="str">
        <f t="shared" si="15"/>
        <v>Rose-Marie and Jack R Anderson Foundation_Kappa Delta Foundation201450000</v>
      </c>
      <c r="C389" t="s">
        <v>8</v>
      </c>
      <c r="D389" t="s">
        <v>100</v>
      </c>
      <c r="E389" s="4">
        <v>50000</v>
      </c>
      <c r="F389">
        <v>2014</v>
      </c>
      <c r="G389" t="s">
        <v>9</v>
      </c>
      <c r="I389" t="str">
        <f>IF(VLOOKUP(D389,Resources!A:B,2,FALSE)=0,"",VLOOKUP(D389,Resources!A:B,2,FALSE))</f>
        <v/>
      </c>
    </row>
    <row r="390" spans="1:9" x14ac:dyDescent="0.2">
      <c r="A390">
        <v>990</v>
      </c>
      <c r="B390" t="str">
        <f t="shared" si="15"/>
        <v>Rose-Marie and Jack R Anderson Foundation_Kipp East Nashville Preparatory201410000</v>
      </c>
      <c r="C390" t="s">
        <v>8</v>
      </c>
      <c r="D390" t="s">
        <v>132</v>
      </c>
      <c r="E390" s="4">
        <v>10000</v>
      </c>
      <c r="F390">
        <v>2014</v>
      </c>
      <c r="G390" t="s">
        <v>9</v>
      </c>
      <c r="I390" t="str">
        <f>IF(VLOOKUP(D390,Resources!A:B,2,FALSE)=0,"",VLOOKUP(D390,Resources!A:B,2,FALSE))</f>
        <v/>
      </c>
    </row>
    <row r="391" spans="1:9" x14ac:dyDescent="0.2">
      <c r="A391">
        <v>990</v>
      </c>
      <c r="B391" t="str">
        <f t="shared" si="15"/>
        <v>Rose-Marie and Jack R Anderson Foundation_Metropolitan Museum of Art201419000</v>
      </c>
      <c r="C391" t="s">
        <v>8</v>
      </c>
      <c r="D391" t="s">
        <v>49</v>
      </c>
      <c r="E391" s="4">
        <v>19000</v>
      </c>
      <c r="F391">
        <v>2014</v>
      </c>
      <c r="G391" t="s">
        <v>9</v>
      </c>
      <c r="I391" t="str">
        <f>IF(VLOOKUP(D391,Resources!A:B,2,FALSE)=0,"",VLOOKUP(D391,Resources!A:B,2,FALSE))</f>
        <v>N</v>
      </c>
    </row>
    <row r="392" spans="1:9" x14ac:dyDescent="0.2">
      <c r="A392">
        <v>990</v>
      </c>
      <c r="B392" t="str">
        <f t="shared" si="15"/>
        <v>Rose-Marie and Jack R Anderson Foundation_Miami University School of Business2014100000</v>
      </c>
      <c r="C392" t="s">
        <v>8</v>
      </c>
      <c r="D392" t="s">
        <v>50</v>
      </c>
      <c r="E392" s="4">
        <v>100000</v>
      </c>
      <c r="F392">
        <v>2014</v>
      </c>
      <c r="G392" t="s">
        <v>9</v>
      </c>
      <c r="I392" t="str">
        <f>IF(VLOOKUP(D392,Resources!A:B,2,FALSE)=0,"",VLOOKUP(D392,Resources!A:B,2,FALSE))</f>
        <v/>
      </c>
    </row>
    <row r="393" spans="1:9" x14ac:dyDescent="0.2">
      <c r="A393">
        <v>990</v>
      </c>
      <c r="B393" t="str">
        <f t="shared" si="15"/>
        <v>Rose-Marie and Jack R Anderson Foundation_National Academies201410000</v>
      </c>
      <c r="C393" t="s">
        <v>8</v>
      </c>
      <c r="D393" t="s">
        <v>95</v>
      </c>
      <c r="E393" s="4">
        <v>10000</v>
      </c>
      <c r="F393">
        <v>2014</v>
      </c>
      <c r="G393" t="s">
        <v>9</v>
      </c>
      <c r="I393" t="str">
        <f>IF(VLOOKUP(D393,Resources!A:B,2,FALSE)=0,"",VLOOKUP(D393,Resources!A:B,2,FALSE))</f>
        <v>N</v>
      </c>
    </row>
    <row r="394" spans="1:9" x14ac:dyDescent="0.2">
      <c r="A394">
        <v>990</v>
      </c>
      <c r="B394" t="str">
        <f t="shared" si="15"/>
        <v>Rose-Marie and Jack R Anderson Foundation_National Center for Policy Analysis201450000</v>
      </c>
      <c r="C394" t="s">
        <v>8</v>
      </c>
      <c r="D394" t="s">
        <v>53</v>
      </c>
      <c r="E394" s="4">
        <v>50000</v>
      </c>
      <c r="F394">
        <v>2014</v>
      </c>
      <c r="G394" t="s">
        <v>9</v>
      </c>
      <c r="I394" t="str">
        <f>IF(VLOOKUP(D394,Resources!A:B,2,FALSE)=0,"",VLOOKUP(D394,Resources!A:B,2,FALSE))</f>
        <v>Y</v>
      </c>
    </row>
    <row r="395" spans="1:9" x14ac:dyDescent="0.2">
      <c r="A395">
        <v>990</v>
      </c>
      <c r="B395" t="str">
        <f t="shared" si="15"/>
        <v>Rose-Marie and Jack R Anderson Foundation_O'Connor House2014100000</v>
      </c>
      <c r="C395" t="s">
        <v>8</v>
      </c>
      <c r="D395" t="s">
        <v>127</v>
      </c>
      <c r="E395" s="4">
        <v>100000</v>
      </c>
      <c r="F395">
        <v>2014</v>
      </c>
      <c r="G395" t="s">
        <v>9</v>
      </c>
      <c r="I395" t="str">
        <f>IF(VLOOKUP(D395,Resources!A:B,2,FALSE)=0,"",VLOOKUP(D395,Resources!A:B,2,FALSE))</f>
        <v/>
      </c>
    </row>
    <row r="396" spans="1:9" x14ac:dyDescent="0.2">
      <c r="A396">
        <v>990</v>
      </c>
      <c r="B396" t="str">
        <f t="shared" si="15"/>
        <v>Rose-Marie and Jack R Anderson Foundation_Pathways201430000</v>
      </c>
      <c r="C396" t="s">
        <v>8</v>
      </c>
      <c r="D396" t="s">
        <v>60</v>
      </c>
      <c r="E396" s="4">
        <v>30000</v>
      </c>
      <c r="F396">
        <v>2014</v>
      </c>
      <c r="G396" t="s">
        <v>9</v>
      </c>
      <c r="I396" t="str">
        <f>IF(VLOOKUP(D396,Resources!A:B,2,FALSE)=0,"",VLOOKUP(D396,Resources!A:B,2,FALSE))</f>
        <v/>
      </c>
    </row>
    <row r="397" spans="1:9" x14ac:dyDescent="0.2">
      <c r="A397">
        <v>990</v>
      </c>
      <c r="B397" t="str">
        <f t="shared" si="15"/>
        <v>Rose-Marie and Jack R Anderson Foundation_Student Sponsor Partnership201420000</v>
      </c>
      <c r="C397" t="s">
        <v>8</v>
      </c>
      <c r="D397" t="s">
        <v>130</v>
      </c>
      <c r="E397" s="4">
        <v>20000</v>
      </c>
      <c r="F397">
        <v>2014</v>
      </c>
      <c r="G397" t="s">
        <v>9</v>
      </c>
      <c r="I397" t="str">
        <f>IF(VLOOKUP(D397,Resources!A:B,2,FALSE)=0,"",VLOOKUP(D397,Resources!A:B,2,FALSE))</f>
        <v/>
      </c>
    </row>
    <row r="398" spans="1:9" x14ac:dyDescent="0.2">
      <c r="A398">
        <v>990</v>
      </c>
      <c r="B398" t="str">
        <f t="shared" si="15"/>
        <v>Rose-Marie and Jack R Anderson Foundation_Children's Scholarship Fund2014400000</v>
      </c>
      <c r="C398" t="s">
        <v>8</v>
      </c>
      <c r="D398" t="s">
        <v>20</v>
      </c>
      <c r="E398" s="4">
        <v>400000</v>
      </c>
      <c r="F398">
        <v>2014</v>
      </c>
      <c r="G398" t="s">
        <v>9</v>
      </c>
      <c r="I398" t="str">
        <f>IF(VLOOKUP(D398,Resources!A:B,2,FALSE)=0,"",VLOOKUP(D398,Resources!A:B,2,FALSE))</f>
        <v/>
      </c>
    </row>
    <row r="399" spans="1:9" x14ac:dyDescent="0.2">
      <c r="A399">
        <v>990</v>
      </c>
      <c r="B399" t="str">
        <f t="shared" si="15"/>
        <v>Rose-Marie and Jack R Anderson Foundation_Endowment for Inner-City Education201420000</v>
      </c>
      <c r="C399" t="s">
        <v>8</v>
      </c>
      <c r="D399" t="s">
        <v>90</v>
      </c>
      <c r="E399" s="4">
        <v>20000</v>
      </c>
      <c r="F399">
        <v>2014</v>
      </c>
      <c r="G399" t="s">
        <v>9</v>
      </c>
      <c r="I399" t="str">
        <f>IF(VLOOKUP(D399,Resources!A:B,2,FALSE)=0,"",VLOOKUP(D399,Resources!A:B,2,FALSE))</f>
        <v>N</v>
      </c>
    </row>
    <row r="400" spans="1:9" x14ac:dyDescent="0.2">
      <c r="A400">
        <v>990</v>
      </c>
      <c r="B400" t="str">
        <f t="shared" si="15"/>
        <v>Rose-Marie and Jack R Anderson Foundation_Friedman Foundation for Educational Choice2014400000</v>
      </c>
      <c r="C400" t="s">
        <v>8</v>
      </c>
      <c r="D400" t="s">
        <v>128</v>
      </c>
      <c r="E400" s="4">
        <v>400000</v>
      </c>
      <c r="F400">
        <v>2014</v>
      </c>
      <c r="G400" t="s">
        <v>9</v>
      </c>
      <c r="I400" t="str">
        <f>IF(VLOOKUP(D400,Resources!A:B,2,FALSE)=0,"",VLOOKUP(D400,Resources!A:B,2,FALSE))</f>
        <v>Y</v>
      </c>
    </row>
    <row r="401" spans="1:9" x14ac:dyDescent="0.2">
      <c r="A401">
        <v>990</v>
      </c>
      <c r="B401" t="str">
        <f t="shared" si="15"/>
        <v>Rose-Marie and Jack R Anderson Foundation_United Methodist Children's Home201410000</v>
      </c>
      <c r="C401" t="s">
        <v>8</v>
      </c>
      <c r="D401" t="s">
        <v>70</v>
      </c>
      <c r="E401" s="4">
        <v>10000</v>
      </c>
      <c r="F401">
        <v>2014</v>
      </c>
      <c r="G401" t="s">
        <v>9</v>
      </c>
      <c r="I401" t="str">
        <f>IF(VLOOKUP(D401,Resources!A:B,2,FALSE)=0,"",VLOOKUP(D401,Resources!A:B,2,FALSE))</f>
        <v>N</v>
      </c>
    </row>
    <row r="402" spans="1:9" x14ac:dyDescent="0.2">
      <c r="A402">
        <v>990</v>
      </c>
      <c r="B402" t="str">
        <f t="shared" si="15"/>
        <v>Rose-Marie and Jack R Anderson Foundation_Vanguard Charitable Endowment Fund2014633000</v>
      </c>
      <c r="C402" t="s">
        <v>8</v>
      </c>
      <c r="D402" t="s">
        <v>79</v>
      </c>
      <c r="E402" s="4">
        <v>633000</v>
      </c>
      <c r="F402">
        <v>2014</v>
      </c>
      <c r="G402" t="s">
        <v>9</v>
      </c>
      <c r="I402" t="str">
        <f>IF(VLOOKUP(D402,Resources!A:B,2,FALSE)=0,"",VLOOKUP(D402,Resources!A:B,2,FALSE))</f>
        <v/>
      </c>
    </row>
    <row r="403" spans="1:9" x14ac:dyDescent="0.2">
      <c r="A403">
        <v>990</v>
      </c>
      <c r="B403" t="str">
        <f t="shared" si="15"/>
        <v>Rose-Marie and Jack R Anderson Foundation_From K-1 The Burton Partnership201419</v>
      </c>
      <c r="C403" t="s">
        <v>8</v>
      </c>
      <c r="D403" t="s">
        <v>115</v>
      </c>
      <c r="E403" s="4">
        <v>19</v>
      </c>
      <c r="F403">
        <v>2014</v>
      </c>
      <c r="G403" t="s">
        <v>9</v>
      </c>
      <c r="I403" t="str">
        <f>IF(VLOOKUP(D403,Resources!A:B,2,FALSE)=0,"",VLOOKUP(D403,Resources!A:B,2,FALSE))</f>
        <v/>
      </c>
    </row>
    <row r="404" spans="1:9" x14ac:dyDescent="0.2">
      <c r="A404">
        <v>990</v>
      </c>
      <c r="B404" t="str">
        <f t="shared" si="15"/>
        <v>Rose-Marie and Jack R Anderson Foundation_Astronomical Society of Greenwich201410000</v>
      </c>
      <c r="C404" t="s">
        <v>8</v>
      </c>
      <c r="D404" t="s">
        <v>133</v>
      </c>
      <c r="E404" s="4">
        <v>10000</v>
      </c>
      <c r="F404">
        <v>2014</v>
      </c>
      <c r="G404" t="s">
        <v>9</v>
      </c>
      <c r="I404" t="str">
        <f>IF(VLOOKUP(D404,Resources!A:B,2,FALSE)=0,"",VLOOKUP(D404,Resources!A:B,2,FALSE))</f>
        <v>N</v>
      </c>
    </row>
    <row r="405" spans="1:9" x14ac:dyDescent="0.2">
      <c r="A405">
        <v>990</v>
      </c>
      <c r="B405" t="str">
        <f t="shared" si="15"/>
        <v>Rose-Marie and Jack R Anderson Foundation_American Veterans Center201420000</v>
      </c>
      <c r="C405" t="s">
        <v>8</v>
      </c>
      <c r="D405" t="s">
        <v>134</v>
      </c>
      <c r="E405" s="4">
        <v>20000</v>
      </c>
      <c r="F405">
        <v>2014</v>
      </c>
      <c r="G405" t="s">
        <v>9</v>
      </c>
      <c r="I405" t="str">
        <f>IF(VLOOKUP(D405,Resources!A:B,2,FALSE)=0,"",VLOOKUP(D405,Resources!A:B,2,FALSE))</f>
        <v/>
      </c>
    </row>
    <row r="406" spans="1:9" x14ac:dyDescent="0.2">
      <c r="A406">
        <v>990</v>
      </c>
      <c r="B406" t="str">
        <f t="shared" si="15"/>
        <v>Rose-Marie and Jack R Anderson Foundation_National Academies201415000</v>
      </c>
      <c r="C406" t="s">
        <v>8</v>
      </c>
      <c r="D406" t="s">
        <v>95</v>
      </c>
      <c r="E406" s="4">
        <v>15000</v>
      </c>
      <c r="F406">
        <v>2014</v>
      </c>
      <c r="G406" t="s">
        <v>9</v>
      </c>
      <c r="I406" t="str">
        <f>IF(VLOOKUP(D406,Resources!A:B,2,FALSE)=0,"",VLOOKUP(D406,Resources!A:B,2,FALSE))</f>
        <v>N</v>
      </c>
    </row>
    <row r="407" spans="1:9" x14ac:dyDescent="0.2">
      <c r="A407">
        <v>990</v>
      </c>
      <c r="B407" t="str">
        <f t="shared" si="15"/>
        <v>Rose-Marie and Jack R Anderson Foundation_Baylor Health Care System Foundation201420000</v>
      </c>
      <c r="C407" t="s">
        <v>8</v>
      </c>
      <c r="D407" t="s">
        <v>135</v>
      </c>
      <c r="E407" s="4">
        <v>20000</v>
      </c>
      <c r="F407">
        <v>2014</v>
      </c>
      <c r="G407" t="s">
        <v>9</v>
      </c>
      <c r="I407" t="str">
        <f>IF(VLOOKUP(D407,Resources!A:B,2,FALSE)=0,"",VLOOKUP(D407,Resources!A:B,2,FALSE))</f>
        <v/>
      </c>
    </row>
    <row r="408" spans="1:9" x14ac:dyDescent="0.2">
      <c r="A408">
        <v>990</v>
      </c>
      <c r="B408" t="str">
        <f t="shared" si="15"/>
        <v>Rose-Marie and Jack R Anderson Foundation_Harpeth Hall School201410000</v>
      </c>
      <c r="C408" t="s">
        <v>8</v>
      </c>
      <c r="D408" t="s">
        <v>136</v>
      </c>
      <c r="E408" s="4">
        <v>10000</v>
      </c>
      <c r="F408">
        <v>2014</v>
      </c>
      <c r="G408" t="s">
        <v>9</v>
      </c>
      <c r="I408" t="str">
        <f>IF(VLOOKUP(D408,Resources!A:B,2,FALSE)=0,"",VLOOKUP(D408,Resources!A:B,2,FALSE))</f>
        <v/>
      </c>
    </row>
    <row r="409" spans="1:9" x14ac:dyDescent="0.2">
      <c r="A409">
        <v>990</v>
      </c>
      <c r="B409" t="str">
        <f t="shared" si="15"/>
        <v>Rose-Marie and Jack R Anderson Foundation_The National Elephant Center201425000</v>
      </c>
      <c r="C409" t="s">
        <v>8</v>
      </c>
      <c r="D409" t="s">
        <v>137</v>
      </c>
      <c r="E409" s="4">
        <v>25000</v>
      </c>
      <c r="F409">
        <v>2014</v>
      </c>
      <c r="G409" t="s">
        <v>9</v>
      </c>
      <c r="I409" t="str">
        <f>IF(VLOOKUP(D409,Resources!A:B,2,FALSE)=0,"",VLOOKUP(D409,Resources!A:B,2,FALSE))</f>
        <v>N</v>
      </c>
    </row>
    <row r="410" spans="1:9" x14ac:dyDescent="0.2">
      <c r="A410">
        <v>990</v>
      </c>
      <c r="B410" t="str">
        <f t="shared" si="15"/>
        <v>Rose-Marie and Jack R Anderson Foundation_YMCA of Greenwich20145000</v>
      </c>
      <c r="C410" t="s">
        <v>8</v>
      </c>
      <c r="D410" t="s">
        <v>138</v>
      </c>
      <c r="E410" s="4">
        <v>5000</v>
      </c>
      <c r="F410">
        <v>2014</v>
      </c>
      <c r="G410" t="s">
        <v>9</v>
      </c>
      <c r="I410" t="str">
        <f>IF(VLOOKUP(D410,Resources!A:B,2,FALSE)=0,"",VLOOKUP(D410,Resources!A:B,2,FALSE))</f>
        <v>N</v>
      </c>
    </row>
    <row r="411" spans="1:9" x14ac:dyDescent="0.2">
      <c r="A411">
        <v>990</v>
      </c>
      <c r="B411" t="str">
        <f t="shared" ref="B411:B424" si="16">C411&amp;"_"&amp;D411&amp;F411&amp;E411</f>
        <v>Rose-Marie and Jack R Anderson Foundation_Thrive Networks2015113178</v>
      </c>
      <c r="C411" t="s">
        <v>8</v>
      </c>
      <c r="D411" t="s">
        <v>139</v>
      </c>
      <c r="E411" s="4">
        <v>113178</v>
      </c>
      <c r="F411">
        <v>2015</v>
      </c>
      <c r="G411" t="s">
        <v>9</v>
      </c>
      <c r="I411" t="str">
        <f>IF(VLOOKUP(D411,Resources!A:B,2,FALSE)=0,"",VLOOKUP(D411,Resources!A:B,2,FALSE))</f>
        <v>N</v>
      </c>
    </row>
    <row r="412" spans="1:9" x14ac:dyDescent="0.2">
      <c r="A412">
        <v>990</v>
      </c>
      <c r="B412" t="str">
        <f t="shared" si="16"/>
        <v>Rose-Marie and Jack R Anderson Foundation_Old Vero Ice Age Sites Committee20155000</v>
      </c>
      <c r="C412" t="s">
        <v>8</v>
      </c>
      <c r="D412" t="s">
        <v>140</v>
      </c>
      <c r="E412" s="4">
        <v>5000</v>
      </c>
      <c r="F412">
        <v>2015</v>
      </c>
      <c r="G412" t="s">
        <v>9</v>
      </c>
      <c r="I412" t="str">
        <f>IF(VLOOKUP(D412,Resources!A:B,2,FALSE)=0,"",VLOOKUP(D412,Resources!A:B,2,FALSE))</f>
        <v>N</v>
      </c>
    </row>
    <row r="413" spans="1:9" x14ac:dyDescent="0.2">
      <c r="A413">
        <v>990</v>
      </c>
      <c r="B413" t="str">
        <f t="shared" si="16"/>
        <v>Rose-Marie and Jack R Anderson Foundation_Grandview Heights High School201525000</v>
      </c>
      <c r="C413" t="s">
        <v>8</v>
      </c>
      <c r="D413" t="s">
        <v>141</v>
      </c>
      <c r="E413" s="4">
        <v>25000</v>
      </c>
      <c r="F413">
        <v>2015</v>
      </c>
      <c r="G413" t="s">
        <v>9</v>
      </c>
      <c r="I413" t="str">
        <f>IF(VLOOKUP(D413,Resources!A:B,2,FALSE)=0,"",VLOOKUP(D413,Resources!A:B,2,FALSE))</f>
        <v/>
      </c>
    </row>
    <row r="414" spans="1:9" x14ac:dyDescent="0.2">
      <c r="A414">
        <v>990</v>
      </c>
      <c r="B414" t="str">
        <f t="shared" si="16"/>
        <v>Rose-Marie and Jack R Anderson Foundation_Michael Finley Foundation20151000</v>
      </c>
      <c r="C414" t="s">
        <v>8</v>
      </c>
      <c r="D414" t="s">
        <v>142</v>
      </c>
      <c r="E414" s="4">
        <v>1000</v>
      </c>
      <c r="F414">
        <v>2015</v>
      </c>
      <c r="G414" t="s">
        <v>9</v>
      </c>
      <c r="I414" t="str">
        <f>IF(VLOOKUP(D414,Resources!A:B,2,FALSE)=0,"",VLOOKUP(D414,Resources!A:B,2,FALSE))</f>
        <v/>
      </c>
    </row>
    <row r="415" spans="1:9" x14ac:dyDescent="0.2">
      <c r="A415">
        <v>990</v>
      </c>
      <c r="B415" t="str">
        <f t="shared" si="16"/>
        <v>Rose-Marie and Jack R Anderson Foundation_From K-1 Capital Partners201624</v>
      </c>
      <c r="C415" t="s">
        <v>8</v>
      </c>
      <c r="D415" t="s">
        <v>116</v>
      </c>
      <c r="E415" s="4">
        <v>24</v>
      </c>
      <c r="F415">
        <v>2016</v>
      </c>
      <c r="G415" t="s">
        <v>9</v>
      </c>
      <c r="I415" t="str">
        <f>IF(VLOOKUP(D415,Resources!A:B,2,FALSE)=0,"",VLOOKUP(D415,Resources!A:B,2,FALSE))</f>
        <v/>
      </c>
    </row>
    <row r="416" spans="1:9" x14ac:dyDescent="0.2">
      <c r="A416">
        <v>990</v>
      </c>
      <c r="B416" t="str">
        <f t="shared" si="16"/>
        <v>Rose-Marie and Jack R Anderson Foundation_From K-1 The Burton Partnership20164</v>
      </c>
      <c r="C416" t="s">
        <v>8</v>
      </c>
      <c r="D416" t="s">
        <v>115</v>
      </c>
      <c r="E416" s="4">
        <v>4</v>
      </c>
      <c r="F416">
        <v>2016</v>
      </c>
      <c r="G416" t="s">
        <v>9</v>
      </c>
      <c r="I416" t="str">
        <f>IF(VLOOKUP(D416,Resources!A:B,2,FALSE)=0,"",VLOOKUP(D416,Resources!A:B,2,FALSE))</f>
        <v/>
      </c>
    </row>
    <row r="417" spans="1:9" x14ac:dyDescent="0.2">
      <c r="A417">
        <v>990</v>
      </c>
      <c r="B417" t="str">
        <f t="shared" si="16"/>
        <v>Rose-Marie and Jack R Anderson Foundation_Children's Scholarship Fund2016500000</v>
      </c>
      <c r="C417" t="s">
        <v>8</v>
      </c>
      <c r="D417" t="s">
        <v>20</v>
      </c>
      <c r="E417" s="4">
        <v>500000</v>
      </c>
      <c r="F417">
        <v>2016</v>
      </c>
      <c r="G417" t="s">
        <v>9</v>
      </c>
      <c r="I417" t="str">
        <f>IF(VLOOKUP(D417,Resources!A:B,2,FALSE)=0,"",VLOOKUP(D417,Resources!A:B,2,FALSE))</f>
        <v/>
      </c>
    </row>
    <row r="418" spans="1:9" x14ac:dyDescent="0.2">
      <c r="A418">
        <v>990</v>
      </c>
      <c r="B418" t="str">
        <f t="shared" si="16"/>
        <v>Rose-Marie and Jack R Anderson Foundation_Hoover Institution2016300000</v>
      </c>
      <c r="C418" t="s">
        <v>8</v>
      </c>
      <c r="D418" t="s">
        <v>37</v>
      </c>
      <c r="E418" s="4">
        <v>300000</v>
      </c>
      <c r="F418">
        <v>2016</v>
      </c>
      <c r="G418" t="s">
        <v>9</v>
      </c>
      <c r="I418" t="str">
        <f>IF(VLOOKUP(D418,Resources!A:B,2,FALSE)=0,"",VLOOKUP(D418,Resources!A:B,2,FALSE))</f>
        <v>Y</v>
      </c>
    </row>
    <row r="419" spans="1:9" x14ac:dyDescent="0.2">
      <c r="A419">
        <v>990</v>
      </c>
      <c r="B419" t="str">
        <f t="shared" si="16"/>
        <v>Rose-Marie and Jack R Anderson Foundation_Miami University School of Business20161000000</v>
      </c>
      <c r="C419" t="s">
        <v>8</v>
      </c>
      <c r="D419" t="s">
        <v>50</v>
      </c>
      <c r="E419" s="4">
        <v>1000000</v>
      </c>
      <c r="F419">
        <v>2016</v>
      </c>
      <c r="G419" t="s">
        <v>9</v>
      </c>
      <c r="I419" t="str">
        <f>IF(VLOOKUP(D419,Resources!A:B,2,FALSE)=0,"",VLOOKUP(D419,Resources!A:B,2,FALSE))</f>
        <v/>
      </c>
    </row>
    <row r="420" spans="1:9" x14ac:dyDescent="0.2">
      <c r="A420">
        <v>990</v>
      </c>
      <c r="B420" t="str">
        <f t="shared" si="16"/>
        <v>Rose-Marie and Jack R Anderson Foundation_Children's Scholarship Fund2017400000</v>
      </c>
      <c r="C420" t="s">
        <v>8</v>
      </c>
      <c r="D420" t="s">
        <v>20</v>
      </c>
      <c r="E420" s="4">
        <v>400000</v>
      </c>
      <c r="F420">
        <v>2017</v>
      </c>
      <c r="G420" t="s">
        <v>9</v>
      </c>
      <c r="I420" t="str">
        <f>IF(VLOOKUP(D420,Resources!A:B,2,FALSE)=0,"",VLOOKUP(D420,Resources!A:B,2,FALSE))</f>
        <v/>
      </c>
    </row>
    <row r="421" spans="1:9" x14ac:dyDescent="0.2">
      <c r="A421">
        <v>990</v>
      </c>
      <c r="B421" t="str">
        <f t="shared" si="16"/>
        <v>Rose-Marie and Jack R Anderson Foundation_From K-1 Capital Partners20174</v>
      </c>
      <c r="C421" t="s">
        <v>8</v>
      </c>
      <c r="D421" t="s">
        <v>116</v>
      </c>
      <c r="E421" s="4">
        <v>4</v>
      </c>
      <c r="F421">
        <v>2017</v>
      </c>
      <c r="G421" t="s">
        <v>9</v>
      </c>
      <c r="I421" t="str">
        <f>IF(VLOOKUP(D421,Resources!A:B,2,FALSE)=0,"",VLOOKUP(D421,Resources!A:B,2,FALSE))</f>
        <v/>
      </c>
    </row>
    <row r="422" spans="1:9" x14ac:dyDescent="0.2">
      <c r="A422">
        <v>990</v>
      </c>
      <c r="B422" t="str">
        <f t="shared" si="16"/>
        <v>Rose-Marie and Jack R Anderson Foundation_Goodman Institute for Public Policy Research201750000</v>
      </c>
      <c r="C422" t="s">
        <v>8</v>
      </c>
      <c r="D422" t="s">
        <v>143</v>
      </c>
      <c r="E422" s="4">
        <v>50000</v>
      </c>
      <c r="F422">
        <v>2017</v>
      </c>
      <c r="G422" t="s">
        <v>9</v>
      </c>
      <c r="I422" t="str">
        <f>IF(VLOOKUP(D422,Resources!A:B,2,FALSE)=0,"",VLOOKUP(D422,Resources!A:B,2,FALSE))</f>
        <v/>
      </c>
    </row>
    <row r="423" spans="1:9" x14ac:dyDescent="0.2">
      <c r="A423">
        <v>990</v>
      </c>
      <c r="B423" t="str">
        <f t="shared" si="16"/>
        <v>Rose-Marie and Jack R Anderson Foundation_Hoover Institution2017300000</v>
      </c>
      <c r="C423" t="s">
        <v>8</v>
      </c>
      <c r="D423" t="s">
        <v>37</v>
      </c>
      <c r="E423" s="4">
        <v>300000</v>
      </c>
      <c r="F423">
        <v>2017</v>
      </c>
      <c r="G423" t="s">
        <v>9</v>
      </c>
      <c r="I423" t="str">
        <f>IF(VLOOKUP(D423,Resources!A:B,2,FALSE)=0,"",VLOOKUP(D423,Resources!A:B,2,FALSE))</f>
        <v>Y</v>
      </c>
    </row>
    <row r="424" spans="1:9" x14ac:dyDescent="0.2">
      <c r="A424">
        <v>990</v>
      </c>
      <c r="B424" t="str">
        <f t="shared" si="16"/>
        <v>Rose-Marie and Jack R Anderson Foundation_Kappa Delta Foundation201750000</v>
      </c>
      <c r="C424" t="s">
        <v>8</v>
      </c>
      <c r="D424" t="s">
        <v>100</v>
      </c>
      <c r="E424" s="4">
        <v>50000</v>
      </c>
      <c r="F424">
        <v>2017</v>
      </c>
      <c r="G424" t="s">
        <v>9</v>
      </c>
      <c r="I424" t="str">
        <f>IF(VLOOKUP(D424,Resources!A:B,2,FALSE)=0,"",VLOOKUP(D424,Resources!A:B,2,FALSE))</f>
        <v/>
      </c>
    </row>
  </sheetData>
  <autoFilter ref="A1:I424" xr:uid="{19372196-2E58-934B-ACB3-3ABBCDD5AEED}"/>
  <conditionalFormatting sqref="B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A5A5E-3DB8-DC4E-A053-C939144658AC}">
  <dimension ref="A1:D171"/>
  <sheetViews>
    <sheetView topLeftCell="A125" workbookViewId="0">
      <selection activeCell="B175" sqref="B175"/>
    </sheetView>
  </sheetViews>
  <sheetFormatPr baseColWidth="10" defaultRowHeight="16" x14ac:dyDescent="0.2"/>
  <cols>
    <col min="1" max="1" width="67.5" customWidth="1"/>
    <col min="3" max="3" width="40.5" customWidth="1"/>
  </cols>
  <sheetData>
    <row r="1" spans="1:4" x14ac:dyDescent="0.2">
      <c r="A1" s="2" t="s">
        <v>3</v>
      </c>
      <c r="B1" s="1" t="s">
        <v>179</v>
      </c>
      <c r="C1" s="1" t="s">
        <v>183</v>
      </c>
      <c r="D1" s="1" t="s">
        <v>187</v>
      </c>
    </row>
    <row r="2" spans="1:4" x14ac:dyDescent="0.2">
      <c r="A2" t="s">
        <v>110</v>
      </c>
      <c r="B2" t="s">
        <v>180</v>
      </c>
    </row>
    <row r="3" spans="1:4" x14ac:dyDescent="0.2">
      <c r="A3" t="s">
        <v>144</v>
      </c>
      <c r="B3" t="s">
        <v>180</v>
      </c>
    </row>
    <row r="4" spans="1:4" x14ac:dyDescent="0.2">
      <c r="A4" t="s">
        <v>73</v>
      </c>
      <c r="B4" t="s">
        <v>180</v>
      </c>
    </row>
    <row r="5" spans="1:4" x14ac:dyDescent="0.2">
      <c r="A5" t="s">
        <v>10</v>
      </c>
      <c r="C5" t="s">
        <v>184</v>
      </c>
    </row>
    <row r="6" spans="1:4" x14ac:dyDescent="0.2">
      <c r="A6" t="s">
        <v>105</v>
      </c>
      <c r="B6" t="s">
        <v>181</v>
      </c>
      <c r="C6" t="s">
        <v>185</v>
      </c>
    </row>
    <row r="7" spans="1:4" x14ac:dyDescent="0.2">
      <c r="A7" t="s">
        <v>145</v>
      </c>
      <c r="B7" t="s">
        <v>180</v>
      </c>
    </row>
    <row r="8" spans="1:4" x14ac:dyDescent="0.2">
      <c r="A8" t="s">
        <v>134</v>
      </c>
    </row>
    <row r="9" spans="1:4" x14ac:dyDescent="0.2">
      <c r="A9" t="s">
        <v>11</v>
      </c>
      <c r="B9" t="s">
        <v>180</v>
      </c>
      <c r="C9" t="s">
        <v>186</v>
      </c>
    </row>
    <row r="10" spans="1:4" x14ac:dyDescent="0.2">
      <c r="A10" t="s">
        <v>146</v>
      </c>
      <c r="B10" t="s">
        <v>180</v>
      </c>
    </row>
    <row r="11" spans="1:4" x14ac:dyDescent="0.2">
      <c r="A11" t="s">
        <v>133</v>
      </c>
      <c r="B11" t="s">
        <v>180</v>
      </c>
    </row>
    <row r="12" spans="1:4" x14ac:dyDescent="0.2">
      <c r="A12" t="s">
        <v>147</v>
      </c>
      <c r="B12" t="s">
        <v>180</v>
      </c>
    </row>
    <row r="13" spans="1:4" x14ac:dyDescent="0.2">
      <c r="A13" t="s">
        <v>135</v>
      </c>
    </row>
    <row r="14" spans="1:4" x14ac:dyDescent="0.2">
      <c r="A14" t="s">
        <v>12</v>
      </c>
      <c r="B14" t="s">
        <v>180</v>
      </c>
    </row>
    <row r="15" spans="1:4" x14ac:dyDescent="0.2">
      <c r="A15" t="s">
        <v>13</v>
      </c>
      <c r="B15" t="s">
        <v>180</v>
      </c>
    </row>
    <row r="16" spans="1:4" x14ac:dyDescent="0.2">
      <c r="A16" t="s">
        <v>104</v>
      </c>
      <c r="B16" t="s">
        <v>181</v>
      </c>
      <c r="D16" t="s">
        <v>188</v>
      </c>
    </row>
    <row r="17" spans="1:3" x14ac:dyDescent="0.2">
      <c r="A17" t="s">
        <v>14</v>
      </c>
    </row>
    <row r="18" spans="1:3" x14ac:dyDescent="0.2">
      <c r="A18" t="s">
        <v>148</v>
      </c>
      <c r="B18" t="s">
        <v>180</v>
      </c>
    </row>
    <row r="19" spans="1:3" x14ac:dyDescent="0.2">
      <c r="A19" t="s">
        <v>15</v>
      </c>
      <c r="B19" t="s">
        <v>180</v>
      </c>
    </row>
    <row r="20" spans="1:3" x14ac:dyDescent="0.2">
      <c r="A20" t="s">
        <v>74</v>
      </c>
    </row>
    <row r="21" spans="1:3" x14ac:dyDescent="0.2">
      <c r="A21" t="s">
        <v>16</v>
      </c>
    </row>
    <row r="22" spans="1:3" x14ac:dyDescent="0.2">
      <c r="A22" t="s">
        <v>88</v>
      </c>
      <c r="B22" t="s">
        <v>181</v>
      </c>
      <c r="C22" t="s">
        <v>189</v>
      </c>
    </row>
    <row r="23" spans="1:3" x14ac:dyDescent="0.2">
      <c r="A23" t="s">
        <v>17</v>
      </c>
      <c r="B23" t="s">
        <v>180</v>
      </c>
    </row>
    <row r="24" spans="1:3" x14ac:dyDescent="0.2">
      <c r="A24" t="s">
        <v>18</v>
      </c>
      <c r="C24" t="s">
        <v>190</v>
      </c>
    </row>
    <row r="25" spans="1:3" x14ac:dyDescent="0.2">
      <c r="A25" t="s">
        <v>149</v>
      </c>
      <c r="B25" t="s">
        <v>180</v>
      </c>
    </row>
    <row r="26" spans="1:3" x14ac:dyDescent="0.2">
      <c r="A26" t="s">
        <v>19</v>
      </c>
    </row>
    <row r="27" spans="1:3" x14ac:dyDescent="0.2">
      <c r="A27" t="s">
        <v>20</v>
      </c>
      <c r="C27" t="s">
        <v>191</v>
      </c>
    </row>
    <row r="28" spans="1:3" x14ac:dyDescent="0.2">
      <c r="A28" t="s">
        <v>21</v>
      </c>
      <c r="B28" t="s">
        <v>180</v>
      </c>
    </row>
    <row r="29" spans="1:3" x14ac:dyDescent="0.2">
      <c r="A29" t="s">
        <v>22</v>
      </c>
      <c r="B29" t="s">
        <v>180</v>
      </c>
    </row>
    <row r="30" spans="1:3" x14ac:dyDescent="0.2">
      <c r="A30" t="s">
        <v>80</v>
      </c>
    </row>
    <row r="31" spans="1:3" x14ac:dyDescent="0.2">
      <c r="A31" t="s">
        <v>23</v>
      </c>
      <c r="B31" t="s">
        <v>181</v>
      </c>
      <c r="C31" t="s">
        <v>192</v>
      </c>
    </row>
    <row r="32" spans="1:3" x14ac:dyDescent="0.2">
      <c r="A32" t="s">
        <v>89</v>
      </c>
      <c r="B32" t="s">
        <v>180</v>
      </c>
    </row>
    <row r="33" spans="1:3" x14ac:dyDescent="0.2">
      <c r="A33" t="s">
        <v>150</v>
      </c>
      <c r="B33" t="s">
        <v>180</v>
      </c>
    </row>
    <row r="34" spans="1:3" x14ac:dyDescent="0.2">
      <c r="A34" t="s">
        <v>113</v>
      </c>
      <c r="B34" t="s">
        <v>180</v>
      </c>
    </row>
    <row r="35" spans="1:3" x14ac:dyDescent="0.2">
      <c r="A35" t="s">
        <v>24</v>
      </c>
      <c r="B35" t="s">
        <v>180</v>
      </c>
    </row>
    <row r="36" spans="1:3" x14ac:dyDescent="0.2">
      <c r="A36" t="s">
        <v>25</v>
      </c>
      <c r="B36" t="s">
        <v>180</v>
      </c>
    </row>
    <row r="37" spans="1:3" x14ac:dyDescent="0.2">
      <c r="A37" t="s">
        <v>117</v>
      </c>
      <c r="B37" t="s">
        <v>181</v>
      </c>
      <c r="C37" t="s">
        <v>193</v>
      </c>
    </row>
    <row r="38" spans="1:3" x14ac:dyDescent="0.2">
      <c r="A38" t="s">
        <v>102</v>
      </c>
      <c r="B38" t="s">
        <v>180</v>
      </c>
    </row>
    <row r="39" spans="1:3" x14ac:dyDescent="0.2">
      <c r="A39" t="s">
        <v>90</v>
      </c>
      <c r="B39" t="s">
        <v>180</v>
      </c>
    </row>
    <row r="40" spans="1:3" x14ac:dyDescent="0.2">
      <c r="A40" t="s">
        <v>26</v>
      </c>
      <c r="B40" t="s">
        <v>180</v>
      </c>
    </row>
    <row r="41" spans="1:3" x14ac:dyDescent="0.2">
      <c r="A41" t="s">
        <v>114</v>
      </c>
      <c r="B41" t="s">
        <v>180</v>
      </c>
    </row>
    <row r="42" spans="1:3" x14ac:dyDescent="0.2">
      <c r="A42" s="5" t="s">
        <v>194</v>
      </c>
      <c r="B42" t="s">
        <v>181</v>
      </c>
    </row>
    <row r="43" spans="1:3" x14ac:dyDescent="0.2">
      <c r="A43" t="s">
        <v>28</v>
      </c>
      <c r="B43" t="s">
        <v>180</v>
      </c>
    </row>
    <row r="44" spans="1:3" x14ac:dyDescent="0.2">
      <c r="A44" t="s">
        <v>27</v>
      </c>
    </row>
    <row r="45" spans="1:3" x14ac:dyDescent="0.2">
      <c r="A45" t="s">
        <v>29</v>
      </c>
      <c r="B45" t="s">
        <v>180</v>
      </c>
    </row>
    <row r="46" spans="1:3" x14ac:dyDescent="0.2">
      <c r="A46" t="s">
        <v>30</v>
      </c>
      <c r="B46" t="s">
        <v>180</v>
      </c>
    </row>
    <row r="47" spans="1:3" x14ac:dyDescent="0.2">
      <c r="A47" t="s">
        <v>128</v>
      </c>
      <c r="B47" t="s">
        <v>181</v>
      </c>
      <c r="C47" t="s">
        <v>195</v>
      </c>
    </row>
    <row r="48" spans="1:3" x14ac:dyDescent="0.2">
      <c r="A48" t="s">
        <v>151</v>
      </c>
      <c r="B48" t="s">
        <v>180</v>
      </c>
    </row>
    <row r="49" spans="1:3" x14ac:dyDescent="0.2">
      <c r="A49" t="s">
        <v>152</v>
      </c>
      <c r="B49" t="s">
        <v>180</v>
      </c>
    </row>
    <row r="50" spans="1:3" x14ac:dyDescent="0.2">
      <c r="A50" t="s">
        <v>153</v>
      </c>
      <c r="B50" t="s">
        <v>180</v>
      </c>
    </row>
    <row r="51" spans="1:3" x14ac:dyDescent="0.2">
      <c r="A51" t="s">
        <v>116</v>
      </c>
    </row>
    <row r="52" spans="1:3" x14ac:dyDescent="0.2">
      <c r="A52" t="s">
        <v>115</v>
      </c>
    </row>
    <row r="53" spans="1:3" x14ac:dyDescent="0.2">
      <c r="A53" t="s">
        <v>154</v>
      </c>
      <c r="B53" t="s">
        <v>180</v>
      </c>
    </row>
    <row r="54" spans="1:3" x14ac:dyDescent="0.2">
      <c r="A54" t="s">
        <v>31</v>
      </c>
      <c r="B54" t="s">
        <v>181</v>
      </c>
      <c r="C54" t="s">
        <v>196</v>
      </c>
    </row>
    <row r="55" spans="1:3" x14ac:dyDescent="0.2">
      <c r="A55" t="s">
        <v>91</v>
      </c>
      <c r="B55" t="s">
        <v>180</v>
      </c>
    </row>
    <row r="56" spans="1:3" x14ac:dyDescent="0.2">
      <c r="A56" t="s">
        <v>143</v>
      </c>
    </row>
    <row r="57" spans="1:3" x14ac:dyDescent="0.2">
      <c r="A57" t="s">
        <v>32</v>
      </c>
      <c r="B57" t="s">
        <v>180</v>
      </c>
    </row>
    <row r="58" spans="1:3" x14ac:dyDescent="0.2">
      <c r="A58" t="s">
        <v>155</v>
      </c>
      <c r="B58" t="s">
        <v>180</v>
      </c>
    </row>
    <row r="59" spans="1:3" x14ac:dyDescent="0.2">
      <c r="A59" t="s">
        <v>141</v>
      </c>
    </row>
    <row r="60" spans="1:3" x14ac:dyDescent="0.2">
      <c r="A60" t="s">
        <v>118</v>
      </c>
      <c r="B60" t="s">
        <v>180</v>
      </c>
    </row>
    <row r="61" spans="1:3" x14ac:dyDescent="0.2">
      <c r="A61" t="s">
        <v>92</v>
      </c>
      <c r="B61" t="s">
        <v>180</v>
      </c>
    </row>
    <row r="62" spans="1:3" x14ac:dyDescent="0.2">
      <c r="A62" t="s">
        <v>156</v>
      </c>
    </row>
    <row r="63" spans="1:3" x14ac:dyDescent="0.2">
      <c r="A63" t="s">
        <v>103</v>
      </c>
      <c r="B63" t="s">
        <v>180</v>
      </c>
    </row>
    <row r="64" spans="1:3" x14ac:dyDescent="0.2">
      <c r="A64" t="s">
        <v>106</v>
      </c>
      <c r="B64" t="s">
        <v>180</v>
      </c>
    </row>
    <row r="65" spans="1:3" x14ac:dyDescent="0.2">
      <c r="A65" t="s">
        <v>81</v>
      </c>
      <c r="B65" t="s">
        <v>180</v>
      </c>
    </row>
    <row r="66" spans="1:3" x14ac:dyDescent="0.2">
      <c r="A66" t="s">
        <v>33</v>
      </c>
      <c r="B66" t="s">
        <v>180</v>
      </c>
    </row>
    <row r="67" spans="1:3" x14ac:dyDescent="0.2">
      <c r="A67" t="s">
        <v>34</v>
      </c>
      <c r="B67" t="s">
        <v>180</v>
      </c>
    </row>
    <row r="68" spans="1:3" x14ac:dyDescent="0.2">
      <c r="A68" t="s">
        <v>136</v>
      </c>
    </row>
    <row r="69" spans="1:3" x14ac:dyDescent="0.2">
      <c r="A69" t="s">
        <v>119</v>
      </c>
      <c r="B69" t="s">
        <v>180</v>
      </c>
    </row>
    <row r="70" spans="1:3" x14ac:dyDescent="0.2">
      <c r="A70" t="s">
        <v>35</v>
      </c>
      <c r="B70" t="s">
        <v>180</v>
      </c>
    </row>
    <row r="71" spans="1:3" x14ac:dyDescent="0.2">
      <c r="A71" t="s">
        <v>36</v>
      </c>
      <c r="B71" t="s">
        <v>181</v>
      </c>
      <c r="C71" t="s">
        <v>197</v>
      </c>
    </row>
    <row r="72" spans="1:3" x14ac:dyDescent="0.2">
      <c r="A72" t="s">
        <v>107</v>
      </c>
    </row>
    <row r="73" spans="1:3" x14ac:dyDescent="0.2">
      <c r="A73" t="s">
        <v>120</v>
      </c>
      <c r="B73" t="s">
        <v>180</v>
      </c>
    </row>
    <row r="74" spans="1:3" x14ac:dyDescent="0.2">
      <c r="A74" t="s">
        <v>37</v>
      </c>
      <c r="B74" t="s">
        <v>181</v>
      </c>
      <c r="C74" t="s">
        <v>198</v>
      </c>
    </row>
    <row r="75" spans="1:3" x14ac:dyDescent="0.2">
      <c r="A75" t="s">
        <v>38</v>
      </c>
    </row>
    <row r="76" spans="1:3" x14ac:dyDescent="0.2">
      <c r="A76" t="s">
        <v>121</v>
      </c>
      <c r="B76" t="s">
        <v>180</v>
      </c>
    </row>
    <row r="77" spans="1:3" x14ac:dyDescent="0.2">
      <c r="A77" t="s">
        <v>39</v>
      </c>
      <c r="B77" t="s">
        <v>180</v>
      </c>
    </row>
    <row r="78" spans="1:3" x14ac:dyDescent="0.2">
      <c r="A78" t="s">
        <v>109</v>
      </c>
      <c r="B78" t="s">
        <v>180</v>
      </c>
    </row>
    <row r="79" spans="1:3" x14ac:dyDescent="0.2">
      <c r="A79" t="s">
        <v>40</v>
      </c>
      <c r="B79" t="s">
        <v>180</v>
      </c>
    </row>
    <row r="80" spans="1:3" x14ac:dyDescent="0.2">
      <c r="A80" t="s">
        <v>101</v>
      </c>
      <c r="B80" t="s">
        <v>180</v>
      </c>
    </row>
    <row r="81" spans="1:3" x14ac:dyDescent="0.2">
      <c r="A81" t="s">
        <v>75</v>
      </c>
      <c r="B81" t="s">
        <v>180</v>
      </c>
    </row>
    <row r="82" spans="1:3" x14ac:dyDescent="0.2">
      <c r="A82" t="s">
        <v>41</v>
      </c>
      <c r="B82" t="s">
        <v>180</v>
      </c>
    </row>
    <row r="83" spans="1:3" x14ac:dyDescent="0.2">
      <c r="A83" t="s">
        <v>42</v>
      </c>
      <c r="B83" t="s">
        <v>181</v>
      </c>
      <c r="C83" t="s">
        <v>199</v>
      </c>
    </row>
    <row r="84" spans="1:3" x14ac:dyDescent="0.2">
      <c r="A84" t="s">
        <v>100</v>
      </c>
    </row>
    <row r="85" spans="1:3" x14ac:dyDescent="0.2">
      <c r="A85" t="s">
        <v>43</v>
      </c>
    </row>
    <row r="86" spans="1:3" x14ac:dyDescent="0.2">
      <c r="A86" t="s">
        <v>44</v>
      </c>
      <c r="B86" t="s">
        <v>180</v>
      </c>
    </row>
    <row r="87" spans="1:3" x14ac:dyDescent="0.2">
      <c r="A87" t="s">
        <v>157</v>
      </c>
    </row>
    <row r="88" spans="1:3" x14ac:dyDescent="0.2">
      <c r="A88" t="s">
        <v>122</v>
      </c>
    </row>
    <row r="89" spans="1:3" x14ac:dyDescent="0.2">
      <c r="A89" t="s">
        <v>132</v>
      </c>
    </row>
    <row r="90" spans="1:3" x14ac:dyDescent="0.2">
      <c r="A90" t="s">
        <v>123</v>
      </c>
    </row>
    <row r="91" spans="1:3" x14ac:dyDescent="0.2">
      <c r="A91" t="s">
        <v>124</v>
      </c>
      <c r="B91" t="s">
        <v>180</v>
      </c>
    </row>
    <row r="92" spans="1:3" x14ac:dyDescent="0.2">
      <c r="A92" t="s">
        <v>111</v>
      </c>
      <c r="B92" t="s">
        <v>180</v>
      </c>
    </row>
    <row r="93" spans="1:3" x14ac:dyDescent="0.2">
      <c r="A93" t="s">
        <v>47</v>
      </c>
    </row>
    <row r="94" spans="1:3" x14ac:dyDescent="0.2">
      <c r="A94" t="s">
        <v>45</v>
      </c>
      <c r="B94" t="s">
        <v>180</v>
      </c>
    </row>
    <row r="95" spans="1:3" x14ac:dyDescent="0.2">
      <c r="A95" t="s">
        <v>158</v>
      </c>
      <c r="B95" t="s">
        <v>180</v>
      </c>
    </row>
    <row r="96" spans="1:3" x14ac:dyDescent="0.2">
      <c r="A96" t="s">
        <v>160</v>
      </c>
      <c r="B96" t="s">
        <v>180</v>
      </c>
    </row>
    <row r="97" spans="1:2" x14ac:dyDescent="0.2">
      <c r="A97" t="s">
        <v>159</v>
      </c>
    </row>
    <row r="98" spans="1:2" x14ac:dyDescent="0.2">
      <c r="A98" t="s">
        <v>48</v>
      </c>
      <c r="B98" t="s">
        <v>180</v>
      </c>
    </row>
    <row r="99" spans="1:2" x14ac:dyDescent="0.2">
      <c r="A99" t="s">
        <v>76</v>
      </c>
      <c r="B99" t="s">
        <v>180</v>
      </c>
    </row>
    <row r="100" spans="1:2" x14ac:dyDescent="0.2">
      <c r="A100" t="s">
        <v>49</v>
      </c>
      <c r="B100" t="s">
        <v>180</v>
      </c>
    </row>
    <row r="101" spans="1:2" x14ac:dyDescent="0.2">
      <c r="A101" t="s">
        <v>94</v>
      </c>
    </row>
    <row r="102" spans="1:2" x14ac:dyDescent="0.2">
      <c r="A102" t="s">
        <v>93</v>
      </c>
    </row>
    <row r="103" spans="1:2" x14ac:dyDescent="0.2">
      <c r="A103" t="s">
        <v>50</v>
      </c>
    </row>
    <row r="104" spans="1:2" x14ac:dyDescent="0.2">
      <c r="A104" t="s">
        <v>142</v>
      </c>
    </row>
    <row r="105" spans="1:2" x14ac:dyDescent="0.2">
      <c r="A105" t="s">
        <v>161</v>
      </c>
    </row>
    <row r="106" spans="1:2" x14ac:dyDescent="0.2">
      <c r="A106" t="s">
        <v>51</v>
      </c>
      <c r="B106" t="s">
        <v>181</v>
      </c>
    </row>
    <row r="107" spans="1:2" x14ac:dyDescent="0.2">
      <c r="A107" t="s">
        <v>125</v>
      </c>
    </row>
    <row r="108" spans="1:2" x14ac:dyDescent="0.2">
      <c r="A108" t="s">
        <v>97</v>
      </c>
      <c r="B108" t="s">
        <v>180</v>
      </c>
    </row>
    <row r="109" spans="1:2" x14ac:dyDescent="0.2">
      <c r="A109" t="s">
        <v>52</v>
      </c>
    </row>
    <row r="110" spans="1:2" x14ac:dyDescent="0.2">
      <c r="A110" t="s">
        <v>95</v>
      </c>
      <c r="B110" t="s">
        <v>180</v>
      </c>
    </row>
    <row r="111" spans="1:2" x14ac:dyDescent="0.2">
      <c r="A111" t="s">
        <v>96</v>
      </c>
      <c r="B111" t="s">
        <v>180</v>
      </c>
    </row>
    <row r="112" spans="1:2" x14ac:dyDescent="0.2">
      <c r="A112" t="s">
        <v>129</v>
      </c>
      <c r="B112" t="s">
        <v>180</v>
      </c>
    </row>
    <row r="113" spans="1:4" x14ac:dyDescent="0.2">
      <c r="A113" t="s">
        <v>162</v>
      </c>
      <c r="B113" t="s">
        <v>180</v>
      </c>
    </row>
    <row r="114" spans="1:4" x14ac:dyDescent="0.2">
      <c r="A114" t="s">
        <v>53</v>
      </c>
      <c r="B114" t="s">
        <v>181</v>
      </c>
      <c r="C114" t="s">
        <v>200</v>
      </c>
    </row>
    <row r="115" spans="1:4" x14ac:dyDescent="0.2">
      <c r="A115" t="s">
        <v>55</v>
      </c>
      <c r="B115" t="s">
        <v>180</v>
      </c>
    </row>
    <row r="116" spans="1:4" x14ac:dyDescent="0.2">
      <c r="A116" t="s">
        <v>126</v>
      </c>
      <c r="B116" t="s">
        <v>180</v>
      </c>
    </row>
    <row r="117" spans="1:4" x14ac:dyDescent="0.2">
      <c r="A117" t="s">
        <v>54</v>
      </c>
      <c r="B117" t="s">
        <v>180</v>
      </c>
    </row>
    <row r="118" spans="1:4" x14ac:dyDescent="0.2">
      <c r="A118" t="s">
        <v>163</v>
      </c>
      <c r="B118" t="s">
        <v>180</v>
      </c>
    </row>
    <row r="119" spans="1:4" x14ac:dyDescent="0.2">
      <c r="A119" t="s">
        <v>56</v>
      </c>
    </row>
    <row r="120" spans="1:4" x14ac:dyDescent="0.2">
      <c r="A120" t="s">
        <v>57</v>
      </c>
    </row>
    <row r="121" spans="1:4" x14ac:dyDescent="0.2">
      <c r="A121" t="s">
        <v>164</v>
      </c>
      <c r="B121" t="s">
        <v>180</v>
      </c>
    </row>
    <row r="122" spans="1:4" x14ac:dyDescent="0.2">
      <c r="A122" t="s">
        <v>58</v>
      </c>
      <c r="B122" t="s">
        <v>180</v>
      </c>
    </row>
    <row r="123" spans="1:4" x14ac:dyDescent="0.2">
      <c r="A123" t="s">
        <v>178</v>
      </c>
      <c r="B123" t="s">
        <v>180</v>
      </c>
      <c r="D123" t="str">
        <f t="shared" ref="D123:D130" si="0">IF(B123&lt;&gt;"N",A123&amp;" Desmog OR sourcewatch OR exxonsecrets","")</f>
        <v/>
      </c>
    </row>
    <row r="124" spans="1:4" x14ac:dyDescent="0.2">
      <c r="A124" t="s">
        <v>165</v>
      </c>
      <c r="B124" t="s">
        <v>180</v>
      </c>
      <c r="D124" t="str">
        <f t="shared" si="0"/>
        <v/>
      </c>
    </row>
    <row r="125" spans="1:4" x14ac:dyDescent="0.2">
      <c r="A125" t="s">
        <v>127</v>
      </c>
      <c r="D125" t="str">
        <f t="shared" si="0"/>
        <v>O'Connor House Desmog OR sourcewatch OR exxonsecrets</v>
      </c>
    </row>
    <row r="126" spans="1:4" x14ac:dyDescent="0.2">
      <c r="A126" t="s">
        <v>59</v>
      </c>
      <c r="D126" t="str">
        <f t="shared" si="0"/>
        <v>Oklahoma State University Foundation Desmog OR sourcewatch OR exxonsecrets</v>
      </c>
    </row>
    <row r="127" spans="1:4" x14ac:dyDescent="0.2">
      <c r="A127" t="s">
        <v>140</v>
      </c>
      <c r="B127" t="s">
        <v>180</v>
      </c>
      <c r="D127" t="str">
        <f t="shared" si="0"/>
        <v/>
      </c>
    </row>
    <row r="128" spans="1:4" x14ac:dyDescent="0.2">
      <c r="A128" t="s">
        <v>166</v>
      </c>
      <c r="D128" t="str">
        <f t="shared" si="0"/>
        <v>Owen Grad School of Management Vanderbilt University Desmog OR sourcewatch OR exxonsecrets</v>
      </c>
    </row>
    <row r="129" spans="1:4" x14ac:dyDescent="0.2">
      <c r="A129" t="s">
        <v>82</v>
      </c>
      <c r="B129" t="s">
        <v>181</v>
      </c>
      <c r="C129" t="s">
        <v>201</v>
      </c>
      <c r="D129" t="str">
        <f t="shared" si="0"/>
        <v>Palmer R. Chitester Fund Desmog OR sourcewatch OR exxonsecrets</v>
      </c>
    </row>
    <row r="130" spans="1:4" x14ac:dyDescent="0.2">
      <c r="A130" t="s">
        <v>83</v>
      </c>
      <c r="D130" t="str">
        <f t="shared" si="0"/>
        <v>Parks and Recreation Foundation Desmog OR sourcewatch OR exxonsecrets</v>
      </c>
    </row>
    <row r="131" spans="1:4" x14ac:dyDescent="0.2">
      <c r="A131" t="s">
        <v>60</v>
      </c>
      <c r="D131" t="str">
        <f t="shared" ref="D131:D171" si="1">IF(B131&lt;&gt;"N",A131&amp;" Desmog OR sourcewatch OR exxonsecrets","")</f>
        <v>Pathways Desmog OR sourcewatch OR exxonsecrets</v>
      </c>
    </row>
    <row r="132" spans="1:4" x14ac:dyDescent="0.2">
      <c r="A132" t="s">
        <v>84</v>
      </c>
      <c r="B132" t="s">
        <v>180</v>
      </c>
      <c r="D132" t="str">
        <f t="shared" si="1"/>
        <v/>
      </c>
    </row>
    <row r="133" spans="1:4" x14ac:dyDescent="0.2">
      <c r="A133" t="s">
        <v>85</v>
      </c>
      <c r="B133" t="s">
        <v>180</v>
      </c>
      <c r="D133" t="str">
        <f t="shared" si="1"/>
        <v/>
      </c>
    </row>
    <row r="134" spans="1:4" x14ac:dyDescent="0.2">
      <c r="A134" t="s">
        <v>167</v>
      </c>
      <c r="B134" t="s">
        <v>180</v>
      </c>
      <c r="D134" t="str">
        <f t="shared" si="1"/>
        <v/>
      </c>
    </row>
    <row r="135" spans="1:4" x14ac:dyDescent="0.2">
      <c r="A135" t="s">
        <v>61</v>
      </c>
      <c r="D135" t="str">
        <f t="shared" si="1"/>
        <v>Public Education Partnership Desmog OR sourcewatch OR exxonsecrets</v>
      </c>
    </row>
    <row r="136" spans="1:4" x14ac:dyDescent="0.2">
      <c r="A136" t="s">
        <v>62</v>
      </c>
      <c r="B136" t="s">
        <v>181</v>
      </c>
      <c r="C136" t="s">
        <v>202</v>
      </c>
      <c r="D136" t="str">
        <f t="shared" si="1"/>
        <v>Radio America Desmog OR sourcewatch OR exxonsecrets</v>
      </c>
    </row>
    <row r="137" spans="1:4" x14ac:dyDescent="0.2">
      <c r="A137" t="s">
        <v>63</v>
      </c>
      <c r="B137" t="s">
        <v>180</v>
      </c>
      <c r="D137" t="str">
        <f t="shared" si="1"/>
        <v/>
      </c>
    </row>
    <row r="138" spans="1:4" x14ac:dyDescent="0.2">
      <c r="A138" t="s">
        <v>64</v>
      </c>
      <c r="B138" t="s">
        <v>180</v>
      </c>
      <c r="D138" t="str">
        <f t="shared" si="1"/>
        <v/>
      </c>
    </row>
    <row r="139" spans="1:4" x14ac:dyDescent="0.2">
      <c r="A139" t="s">
        <v>168</v>
      </c>
      <c r="B139" t="s">
        <v>180</v>
      </c>
      <c r="D139" t="str">
        <f t="shared" si="1"/>
        <v/>
      </c>
    </row>
    <row r="140" spans="1:4" x14ac:dyDescent="0.2">
      <c r="A140" t="s">
        <v>182</v>
      </c>
      <c r="D140" t="str">
        <f t="shared" si="1"/>
        <v>Sonoma State University Academic Foundation Desmog OR sourcewatch OR exxonsecrets</v>
      </c>
    </row>
    <row r="141" spans="1:4" x14ac:dyDescent="0.2">
      <c r="A141" t="s">
        <v>65</v>
      </c>
      <c r="B141" t="s">
        <v>180</v>
      </c>
      <c r="D141" t="str">
        <f t="shared" si="1"/>
        <v/>
      </c>
    </row>
    <row r="142" spans="1:4" x14ac:dyDescent="0.2">
      <c r="A142" t="s">
        <v>66</v>
      </c>
      <c r="B142" t="s">
        <v>180</v>
      </c>
      <c r="D142" t="str">
        <f t="shared" si="1"/>
        <v/>
      </c>
    </row>
    <row r="143" spans="1:4" x14ac:dyDescent="0.2">
      <c r="A143" t="s">
        <v>98</v>
      </c>
      <c r="B143" t="s">
        <v>180</v>
      </c>
      <c r="D143" t="str">
        <f t="shared" si="1"/>
        <v/>
      </c>
    </row>
    <row r="144" spans="1:4" x14ac:dyDescent="0.2">
      <c r="A144" t="s">
        <v>169</v>
      </c>
      <c r="D144" t="str">
        <f t="shared" si="1"/>
        <v>St. John's School Desmog OR sourcewatch OR exxonsecrets</v>
      </c>
    </row>
    <row r="145" spans="1:4" x14ac:dyDescent="0.2">
      <c r="A145" t="s">
        <v>99</v>
      </c>
      <c r="B145" t="s">
        <v>180</v>
      </c>
      <c r="D145" t="str">
        <f t="shared" si="1"/>
        <v/>
      </c>
    </row>
    <row r="146" spans="1:4" x14ac:dyDescent="0.2">
      <c r="A146" t="s">
        <v>130</v>
      </c>
      <c r="D146" t="str">
        <f t="shared" si="1"/>
        <v>Student Sponsor Partnership Desmog OR sourcewatch OR exxonsecrets</v>
      </c>
    </row>
    <row r="147" spans="1:4" x14ac:dyDescent="0.2">
      <c r="A147" t="s">
        <v>108</v>
      </c>
      <c r="B147" t="s">
        <v>181</v>
      </c>
      <c r="D147" t="str">
        <f t="shared" si="1"/>
        <v>Studentnewsdaily.com Desmog OR sourcewatch OR exxonsecrets</v>
      </c>
    </row>
    <row r="148" spans="1:4" x14ac:dyDescent="0.2">
      <c r="A148" t="s">
        <v>67</v>
      </c>
      <c r="B148" t="s">
        <v>180</v>
      </c>
      <c r="D148" t="str">
        <f t="shared" si="1"/>
        <v/>
      </c>
    </row>
    <row r="149" spans="1:4" x14ac:dyDescent="0.2">
      <c r="A149" t="s">
        <v>170</v>
      </c>
      <c r="B149" t="s">
        <v>180</v>
      </c>
      <c r="D149" t="str">
        <f t="shared" si="1"/>
        <v/>
      </c>
    </row>
    <row r="150" spans="1:4" x14ac:dyDescent="0.2">
      <c r="A150" t="s">
        <v>171</v>
      </c>
      <c r="D150" t="str">
        <f t="shared" si="1"/>
        <v>The American School of Hague Desmog OR sourcewatch OR exxonsecrets</v>
      </c>
    </row>
    <row r="151" spans="1:4" x14ac:dyDescent="0.2">
      <c r="A151" t="s">
        <v>112</v>
      </c>
      <c r="B151" t="s">
        <v>180</v>
      </c>
      <c r="D151" t="str">
        <f t="shared" si="1"/>
        <v/>
      </c>
    </row>
    <row r="152" spans="1:4" x14ac:dyDescent="0.2">
      <c r="A152" t="s">
        <v>86</v>
      </c>
      <c r="B152" t="s">
        <v>180</v>
      </c>
      <c r="D152" t="str">
        <f t="shared" si="1"/>
        <v/>
      </c>
    </row>
    <row r="153" spans="1:4" x14ac:dyDescent="0.2">
      <c r="A153" t="s">
        <v>68</v>
      </c>
      <c r="B153" t="s">
        <v>180</v>
      </c>
      <c r="D153" t="str">
        <f t="shared" si="1"/>
        <v/>
      </c>
    </row>
    <row r="154" spans="1:4" x14ac:dyDescent="0.2">
      <c r="A154" t="s">
        <v>77</v>
      </c>
      <c r="B154" t="s">
        <v>180</v>
      </c>
      <c r="D154" t="str">
        <f t="shared" si="1"/>
        <v/>
      </c>
    </row>
    <row r="155" spans="1:4" x14ac:dyDescent="0.2">
      <c r="A155" t="s">
        <v>137</v>
      </c>
      <c r="B155" t="s">
        <v>180</v>
      </c>
      <c r="D155" t="str">
        <f t="shared" si="1"/>
        <v/>
      </c>
    </row>
    <row r="156" spans="1:4" x14ac:dyDescent="0.2">
      <c r="A156" t="s">
        <v>87</v>
      </c>
      <c r="B156" t="s">
        <v>180</v>
      </c>
      <c r="D156" t="str">
        <f t="shared" si="1"/>
        <v/>
      </c>
    </row>
    <row r="157" spans="1:4" x14ac:dyDescent="0.2">
      <c r="A157" t="s">
        <v>139</v>
      </c>
      <c r="B157" t="s">
        <v>180</v>
      </c>
      <c r="D157" t="str">
        <f t="shared" si="1"/>
        <v/>
      </c>
    </row>
    <row r="158" spans="1:4" x14ac:dyDescent="0.2">
      <c r="A158" t="s">
        <v>69</v>
      </c>
      <c r="B158" t="s">
        <v>180</v>
      </c>
      <c r="D158" t="str">
        <f t="shared" si="1"/>
        <v/>
      </c>
    </row>
    <row r="159" spans="1:4" x14ac:dyDescent="0.2">
      <c r="A159" t="s">
        <v>172</v>
      </c>
      <c r="B159" t="s">
        <v>180</v>
      </c>
      <c r="D159" t="str">
        <f t="shared" si="1"/>
        <v/>
      </c>
    </row>
    <row r="160" spans="1:4" x14ac:dyDescent="0.2">
      <c r="A160" t="s">
        <v>175</v>
      </c>
      <c r="B160" t="s">
        <v>180</v>
      </c>
      <c r="D160" t="str">
        <f t="shared" si="1"/>
        <v/>
      </c>
    </row>
    <row r="161" spans="1:4" x14ac:dyDescent="0.2">
      <c r="A161" t="s">
        <v>173</v>
      </c>
      <c r="B161" t="s">
        <v>180</v>
      </c>
      <c r="D161" t="str">
        <f t="shared" si="1"/>
        <v/>
      </c>
    </row>
    <row r="162" spans="1:4" x14ac:dyDescent="0.2">
      <c r="A162" t="s">
        <v>174</v>
      </c>
      <c r="D162" t="str">
        <f t="shared" si="1"/>
        <v>United Front of Dallas Desmog OR sourcewatch OR exxonsecrets</v>
      </c>
    </row>
    <row r="163" spans="1:4" x14ac:dyDescent="0.2">
      <c r="A163" t="s">
        <v>70</v>
      </c>
      <c r="B163" t="s">
        <v>180</v>
      </c>
      <c r="D163" t="str">
        <f t="shared" si="1"/>
        <v/>
      </c>
    </row>
    <row r="164" spans="1:4" x14ac:dyDescent="0.2">
      <c r="A164" t="s">
        <v>71</v>
      </c>
      <c r="D164" t="str">
        <f t="shared" si="1"/>
        <v>University Heart Center- Tucson Desmog OR sourcewatch OR exxonsecrets</v>
      </c>
    </row>
    <row r="165" spans="1:4" x14ac:dyDescent="0.2">
      <c r="A165" t="s">
        <v>72</v>
      </c>
      <c r="D165" t="str">
        <f t="shared" si="1"/>
        <v>Vanderbilt University Desmog OR sourcewatch OR exxonsecrets</v>
      </c>
    </row>
    <row r="166" spans="1:4" x14ac:dyDescent="0.2">
      <c r="A166" t="s">
        <v>79</v>
      </c>
      <c r="D166" t="str">
        <f t="shared" si="1"/>
        <v>Vanguard Charitable Endowment Fund Desmog OR sourcewatch OR exxonsecrets</v>
      </c>
    </row>
    <row r="167" spans="1:4" x14ac:dyDescent="0.2">
      <c r="A167" t="s">
        <v>131</v>
      </c>
      <c r="D167" t="str">
        <f t="shared" si="1"/>
        <v>Veterans Heritage Project Desmog OR sourcewatch OR exxonsecrets</v>
      </c>
    </row>
    <row r="168" spans="1:4" x14ac:dyDescent="0.2">
      <c r="A168" t="s">
        <v>176</v>
      </c>
      <c r="B168" t="s">
        <v>180</v>
      </c>
      <c r="D168" t="str">
        <f t="shared" si="1"/>
        <v/>
      </c>
    </row>
    <row r="169" spans="1:4" x14ac:dyDescent="0.2">
      <c r="A169" t="s">
        <v>78</v>
      </c>
      <c r="D169" t="str">
        <f t="shared" si="1"/>
        <v>Washington and Lee University Desmog OR sourcewatch OR exxonsecrets</v>
      </c>
    </row>
    <row r="170" spans="1:4" x14ac:dyDescent="0.2">
      <c r="A170" t="s">
        <v>177</v>
      </c>
      <c r="B170" t="s">
        <v>180</v>
      </c>
      <c r="D170" t="str">
        <f t="shared" si="1"/>
        <v/>
      </c>
    </row>
    <row r="171" spans="1:4" x14ac:dyDescent="0.2">
      <c r="A171" t="s">
        <v>138</v>
      </c>
      <c r="B171" t="s">
        <v>180</v>
      </c>
      <c r="D171" t="str">
        <f t="shared" si="1"/>
        <v/>
      </c>
    </row>
  </sheetData>
  <autoFilter ref="A1:D171" xr:uid="{C7637AF0-FCE7-B84B-86C3-9DECBC8A5581}"/>
  <sortState xmlns:xlrd2="http://schemas.microsoft.com/office/spreadsheetml/2017/richdata2" ref="A2:A422">
    <sortCondition ref="A2:A4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User</dc:creator>
  <cp:lastModifiedBy>Office User</cp:lastModifiedBy>
  <dcterms:created xsi:type="dcterms:W3CDTF">2019-07-21T03:30:01Z</dcterms:created>
  <dcterms:modified xsi:type="dcterms:W3CDTF">2019-07-22T21:03:34Z</dcterms:modified>
</cp:coreProperties>
</file>